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ครู" sheetId="1" r:id="rId1"/>
    <sheet name="บุคลากรอื่น" sheetId="2" r:id="rId2"/>
    <sheet name="Sheet3" sheetId="3" r:id="rId3"/>
  </sheets>
  <definedNames>
    <definedName name="_xlnm.Print_Area" localSheetId="0">'ครู'!$A$1:$R$151</definedName>
    <definedName name="_xlnm.Print_Titles" localSheetId="0">'ครู'!$7:$10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<sst xmlns="http://schemas.openxmlformats.org/spreadsheetml/2006/main" count="890" uniqueCount="237">
  <si>
    <t xml:space="preserve"> งวฐ. กสบ. แบบ 1</t>
  </si>
  <si>
    <t>บัญชีรายชื่อข้าราชการครูและบุคลากรทางการศึกษาที่มีคำสั่งให้มีวิทยฐานะแล้ว ยังไม่ได้เบิกจ่าย</t>
  </si>
  <si>
    <t>สังกัดสำนักงานเขตพื้นที่การศึกษาประถมศึกษามุกดาหาร</t>
  </si>
  <si>
    <t>ที่</t>
  </si>
  <si>
    <t>ชื่อ - สกุล</t>
  </si>
  <si>
    <t>วิทยฐานะ</t>
  </si>
  <si>
    <t>วันเดือนปีที่อนุมัติ</t>
  </si>
  <si>
    <t>การคำนวณต่อวัน</t>
  </si>
  <si>
    <t>การคำนวณต่อเดือน</t>
  </si>
  <si>
    <t>รวมทั้งสิ้น</t>
  </si>
  <si>
    <t>หมายเหตุ</t>
  </si>
  <si>
    <t>(เดือนที่อนุมัติ ถึงเดือน ก.ย. 59)</t>
  </si>
  <si>
    <t>วันที่</t>
  </si>
  <si>
    <t>เดือน</t>
  </si>
  <si>
    <t>พ.ศ.</t>
  </si>
  <si>
    <t>จำนวน</t>
  </si>
  <si>
    <t>เป็นเงิน</t>
  </si>
  <si>
    <t>คำสั่ง ...ที่... / สั่ง ณ วันที่ ...</t>
  </si>
  <si>
    <t>...วัน</t>
  </si>
  <si>
    <t>ตอบแทน</t>
  </si>
  <si>
    <t>...เดือน</t>
  </si>
  <si>
    <t>12 เดือน</t>
  </si>
  <si>
    <t>ค่าตอบแทน</t>
  </si>
  <si>
    <t>นายธัญลักษณ์  อุคำ</t>
  </si>
  <si>
    <t>ชำนาญการ</t>
  </si>
  <si>
    <t>กรกฎาคม</t>
  </si>
  <si>
    <t>ตุลาคม 2558 (คำสั่ง สพป.มุกดาหาร ที่ 432/58 ลงวันที่ 6 ตุลาคม 2558)</t>
  </si>
  <si>
    <t>นางวนิดา  โคตรสุโพธิ์</t>
  </si>
  <si>
    <t>4</t>
  </si>
  <si>
    <t>สิงหาคม</t>
  </si>
  <si>
    <t>นายจักรี  งามสมบัติ</t>
  </si>
  <si>
    <t>5</t>
  </si>
  <si>
    <t>นางศศิมากาญจน์  ศรีลาศักดิ์</t>
  </si>
  <si>
    <t>นางสาวกนิษฐา  พิกุลศรี</t>
  </si>
  <si>
    <t>6</t>
  </si>
  <si>
    <t>นางจินตนัญญา  รูปงาม</t>
  </si>
  <si>
    <t>11</t>
  </si>
  <si>
    <t>นายอัมรินทร์  น้อยทรง</t>
  </si>
  <si>
    <t>17</t>
  </si>
  <si>
    <t>นางสาววราภรณ์  พันดวง</t>
  </si>
  <si>
    <t>3</t>
  </si>
  <si>
    <t>กันยายน</t>
  </si>
  <si>
    <t>นางสาววิริยะ  ยืนยง</t>
  </si>
  <si>
    <t>นางสุทธิดา  คนขยัน</t>
  </si>
  <si>
    <t>15</t>
  </si>
  <si>
    <t>นางสาวตริยา  ซาเสน</t>
  </si>
  <si>
    <t>18</t>
  </si>
  <si>
    <t>นางณัฏฐิชา  ธรรมใจบุญ</t>
  </si>
  <si>
    <t>พฤศจิกายน 2558 (คำสั่ง สพป.มุกดาหาร ที่ 473/58 ลงวันที่ 3 พฤศจิกายน 2558)</t>
  </si>
  <si>
    <t>นางสาวพัชยา  กุชโร</t>
  </si>
  <si>
    <t>ตุลาคม</t>
  </si>
  <si>
    <t>นางสาววันเพ็ญ  วรรณขาว</t>
  </si>
  <si>
    <t>14</t>
  </si>
  <si>
    <t>นางณัฐริกรณ์  เชื้อเมืองแสน</t>
  </si>
  <si>
    <t>19</t>
  </si>
  <si>
    <t>นางสาวรัตติกาล  แสนสุข</t>
  </si>
  <si>
    <t xml:space="preserve">ตุลาคม </t>
  </si>
  <si>
    <t>ธันวาคม 2558 (คำสั่ง สพป.มุกดาหาร ที่ 534/58 ลงวันที่ 1 ธันวาคม 2558)</t>
  </si>
  <si>
    <t>นางจันทร์เพ็ญ  กุมภิโร</t>
  </si>
  <si>
    <t>ชำนาญการพิเศษ</t>
  </si>
  <si>
    <t>มีนาคม</t>
  </si>
  <si>
    <t>พฤศจิกายน 2558 (คำสั่ง สพป.มุกดาหาร ที่ 534/2558 ลงวันที่  9 พฤศจิกายน  2558)</t>
  </si>
  <si>
    <t>นางนวลออง  ประยงค์หอม</t>
  </si>
  <si>
    <t>นางสาวอมรรัตน์  กนกตระกูล</t>
  </si>
  <si>
    <t>นางสาวนิรัตติสัย  พิพัฒธนโภธิน</t>
  </si>
  <si>
    <t>ธันวาคม</t>
  </si>
  <si>
    <t>มกราคม 2559 (คำสั่ง สพป.มุกดาหาร ที่ 54/2559 สั่ง ณ วันที่ 29 มกราคม 2559)</t>
  </si>
  <si>
    <t>นางสาวอาภัสสร  กลางประพันธ์</t>
  </si>
  <si>
    <t>29</t>
  </si>
  <si>
    <t>นางศิรินทร์  ซาเสน</t>
  </si>
  <si>
    <t xml:space="preserve">5 </t>
  </si>
  <si>
    <t>มกราคม</t>
  </si>
  <si>
    <t>นายภาสกร  จันทะรักษณ์</t>
  </si>
  <si>
    <t>มิถุนายน</t>
  </si>
  <si>
    <t>มกราคม 2559 (คำสั่ง สพม. เขต 22 ที่ 10/2559 สั่ง ณ วันที่  7 มกราคม 2559)</t>
  </si>
  <si>
    <t>นางกัลยานี  บุตรดีวงศ์</t>
  </si>
  <si>
    <t>กุมภาพันธ์ 2559 (คำสั่ง สพป.มุกดาหาร ที่ 75/2559 สั่ง ณ วันที่ 9 กุมภาพันธ์ 2559)</t>
  </si>
  <si>
    <t>นางจิตตามาส บุญประสพ</t>
  </si>
  <si>
    <t>เมษายน</t>
  </si>
  <si>
    <t>นางบัวผัน  อาจวิชัย</t>
  </si>
  <si>
    <t>25</t>
  </si>
  <si>
    <t>นางสาวสุกัญญา  กลางประพันธ์</t>
  </si>
  <si>
    <t>20</t>
  </si>
  <si>
    <t>พฤษภาคม</t>
  </si>
  <si>
    <t>นายวิษณุรักษ์  ใจสุข</t>
  </si>
  <si>
    <t>21</t>
  </si>
  <si>
    <t xml:space="preserve">มิถุนายน </t>
  </si>
  <si>
    <t>นางจิราวดี  คำพิลา</t>
  </si>
  <si>
    <t>12</t>
  </si>
  <si>
    <t>นายพยุงศักดิ์  รัชอินทร์</t>
  </si>
  <si>
    <t>28</t>
  </si>
  <si>
    <t>นายกฤษณพงษ์  บัวระพันธ์</t>
  </si>
  <si>
    <t>26</t>
  </si>
  <si>
    <t>2556</t>
  </si>
  <si>
    <t>นางบุญทัน  กลางประพันธ์</t>
  </si>
  <si>
    <t>พฤศจิกายน</t>
  </si>
  <si>
    <t>นายกฤตเมธ  ศรีนาม</t>
  </si>
  <si>
    <t>นายกิตติกร  เมืองโคตร</t>
  </si>
  <si>
    <t>นายวิศุกร์  สุคำภา</t>
  </si>
  <si>
    <t>นางพิทยา  วังคะฮาต</t>
  </si>
  <si>
    <t>13</t>
  </si>
  <si>
    <t>กุมภาพันธ์</t>
  </si>
  <si>
    <t>2557</t>
  </si>
  <si>
    <t>นางดวงใจ  จำปา</t>
  </si>
  <si>
    <t>นายเฉวียน  วรรังสิมันต์</t>
  </si>
  <si>
    <t>นายสุริยันต์  รูปงาม</t>
  </si>
  <si>
    <t>นายสุริยัน  ทรัพย์ผล</t>
  </si>
  <si>
    <t>2</t>
  </si>
  <si>
    <t>นางวิไลวรรณ  ดอนอามาต</t>
  </si>
  <si>
    <t>นางนวพร  ปรัชชัยกูล</t>
  </si>
  <si>
    <t>นายพัทธนา  กลางประพันธ์</t>
  </si>
  <si>
    <t>นางจิรัชญา จันทร์วงศ์</t>
  </si>
  <si>
    <t>นางสาวชาวดี  เพียรไลย์</t>
  </si>
  <si>
    <t>นางสาวดรุณี  เชื้อดี</t>
  </si>
  <si>
    <t>22</t>
  </si>
  <si>
    <t>นางสาวอัญชิษฐา สุวรรณพันธ์</t>
  </si>
  <si>
    <t>นางปัฐถานคร  ชัยรัตน์</t>
  </si>
  <si>
    <t>นางทองปักษ์  น้อยสันเทียะ</t>
  </si>
  <si>
    <t>นางสาคร  ทองผา</t>
  </si>
  <si>
    <t>นางสาวคีรีบูรณ์  สีทา</t>
  </si>
  <si>
    <t>นางสาววรางรัตน์  คนไว</t>
  </si>
  <si>
    <t>30</t>
  </si>
  <si>
    <t>นางพิมพ์จันทร์  อุนยะนาม</t>
  </si>
  <si>
    <t>นางทองไสย  ท้าวบุตร</t>
  </si>
  <si>
    <t>27</t>
  </si>
  <si>
    <t>นางวิลาวัลย์  นิลม้าย</t>
  </si>
  <si>
    <t>นางสุมาลี  อาจวิชัย</t>
  </si>
  <si>
    <t>นางทิพวรรณ  สุวรรณไตรย์</t>
  </si>
  <si>
    <t>10</t>
  </si>
  <si>
    <t>นายจรูญ  ดำจันทร์</t>
  </si>
  <si>
    <t>นางจันทร์เพ็ญ  ศรีคำ</t>
  </si>
  <si>
    <t>นางสรินธร  เลาดี</t>
  </si>
  <si>
    <t>9</t>
  </si>
  <si>
    <t>นางเชิดชล  บุตรดีวงศ์</t>
  </si>
  <si>
    <t>2555</t>
  </si>
  <si>
    <t>นายสมเกียรติ ศรีอาด</t>
  </si>
  <si>
    <t>นายอมรเทพ เขมะปัญญา</t>
  </si>
  <si>
    <t>นางสาวจันทร์จิรา โคตะสินธุ์</t>
  </si>
  <si>
    <t>นางอนุพร ทิพย์สิงห์</t>
  </si>
  <si>
    <t>16</t>
  </si>
  <si>
    <t>นางสาวรำไพ ไชยยนต์</t>
  </si>
  <si>
    <t>นางทองพูล งามขำ</t>
  </si>
  <si>
    <t>นายศักดิ์ดา ถวิลถึง</t>
  </si>
  <si>
    <t>นายโยธิน ไชยช่วย</t>
  </si>
  <si>
    <t>นางจุไรรัตน์ สุวรรณไตรย์</t>
  </si>
  <si>
    <t>2559</t>
  </si>
  <si>
    <t>นางวิลาพร จักษุมา</t>
  </si>
  <si>
    <t>นางสาวปรียามาศ ยืนยง</t>
  </si>
  <si>
    <t>นางสาวณัฐมน สมตน</t>
  </si>
  <si>
    <t>นายนที แก้วมะ</t>
  </si>
  <si>
    <t>นายเศรษฐพงษ์ อุณวงศ์</t>
  </si>
  <si>
    <t>24</t>
  </si>
  <si>
    <t>นางนพรัตน์ สิงห์นวล</t>
  </si>
  <si>
    <t>นางสายรุ่ง ปิยะนันท์</t>
  </si>
  <si>
    <t>นางพิชชากร เสียงล้ำ</t>
  </si>
  <si>
    <t>นางสุฎารัตน์ สมโคตร</t>
  </si>
  <si>
    <t>นางสาวจุฬาลักษณ์ ไตรยวงค์</t>
  </si>
  <si>
    <t>นางสาวจินตนา โคตรพัฒน์</t>
  </si>
  <si>
    <t>นางศิริรัตน์ ทรัพย์ผล</t>
  </si>
  <si>
    <t>นางพิมลรัตน์  ชิณโสม</t>
  </si>
  <si>
    <t>นางสาวปภาวริน  จารุมี</t>
  </si>
  <si>
    <t>นายดุษฎี  สมสวย</t>
  </si>
  <si>
    <t>นายบุญรอด  ริมทอง</t>
  </si>
  <si>
    <t>นางสาวศุภลักษณ์  วิลาศรี</t>
  </si>
  <si>
    <t>นายภานุวัฒน์  ห้วยทราย</t>
  </si>
  <si>
    <t>นางสาวโสภา  ศรีสุภา</t>
  </si>
  <si>
    <t>นางจารุณี  อาจวิชัย</t>
  </si>
  <si>
    <t>นางเพ็ญพักตร์ บุตรดีวงศ์</t>
  </si>
  <si>
    <t>นายเมธาวิร  ชาวนา</t>
  </si>
  <si>
    <t>นางสาวอัญชรี  วิเศษดี</t>
  </si>
  <si>
    <t>นางสาวพัทธ์ธีรา  บับพาน</t>
  </si>
  <si>
    <t>นางวลิดา  บุรัตน์</t>
  </si>
  <si>
    <t>นางสุพัตตรา  ศรีโยธี</t>
  </si>
  <si>
    <t>1</t>
  </si>
  <si>
    <t>นางวาสนา  เรืองศรี</t>
  </si>
  <si>
    <t>นายประพจน์  ยืนยั่ง</t>
  </si>
  <si>
    <t>นายราชวัฒน์  ปัททุม</t>
  </si>
  <si>
    <t>นายสมร  อ่อนคำหล้า</t>
  </si>
  <si>
    <t>31</t>
  </si>
  <si>
    <t>นางสาวปุญญิกา  นิลโคตร</t>
  </si>
  <si>
    <t>นางสาวทัศนา  มะลิซ้อน</t>
  </si>
  <si>
    <t>นางอิศราภรณ์  สุวรรณไตรย์</t>
  </si>
  <si>
    <t>นางสาวจุฬาภร  เมืองโคตร</t>
  </si>
  <si>
    <t>นางสาวนวรัตน์  โชติประเสริฐ</t>
  </si>
  <si>
    <t>นางสาวณัฐวรรณ  พลหงษ์</t>
  </si>
  <si>
    <t>นางศรีสงัด  สุวันรัตน์</t>
  </si>
  <si>
    <t>7</t>
  </si>
  <si>
    <t>นายเฉลิมชัย  สุวรรณไตรย์</t>
  </si>
  <si>
    <t>นางสำราญ วรรณสา</t>
  </si>
  <si>
    <t>นายหัสดร  สุดชา</t>
  </si>
  <si>
    <t>นายอดุลย์   ลมงาม</t>
  </si>
  <si>
    <t>นายพงษ์ศักดิ์   คนหมั่น</t>
  </si>
  <si>
    <t>นายภาณุพงศ์   ศรีประเสริฐ</t>
  </si>
  <si>
    <t>23</t>
  </si>
  <si>
    <t>นายไชยนะคร  บัวระพันธ์</t>
  </si>
  <si>
    <t>นางสาวปรียะ   ทาสีเพชร</t>
  </si>
  <si>
    <t>นายพงศ์พิสิฎฐ์  จันปุ่ม</t>
  </si>
  <si>
    <t>นายอิทธิพล   พุทธพรหม</t>
  </si>
  <si>
    <t>นายสุรศักดิ์  จัทรโคตร</t>
  </si>
  <si>
    <t>นายคุณาธรณ์  พลสาร</t>
  </si>
  <si>
    <t>นายสมศักดิ์   ศรีมาชัย</t>
  </si>
  <si>
    <t>นายศรีหนุ  เชื้อเมืองแสน</t>
  </si>
  <si>
    <t>นายไพลิน   แก้วทองมี</t>
  </si>
  <si>
    <t>นายทวิชพงษ์  คนใจบุญ</t>
  </si>
  <si>
    <t>นายอรรณพ  โพธิ์ศรี</t>
  </si>
  <si>
    <t>นางกิตติญา  รองหานาม</t>
  </si>
  <si>
    <t>นางเสริมสุข  แสงศรี</t>
  </si>
  <si>
    <t>นายสุมนตรี   วงศ์คะสุ่ม</t>
  </si>
  <si>
    <t>นายวิเศษ  เผ่าเพ็ง</t>
  </si>
  <si>
    <t>นายนครชัย  สลางสิงห์</t>
  </si>
  <si>
    <t>นายกฤษดา  ปาวงค์</t>
  </si>
  <si>
    <t>นางรัชนี   ดุสอน</t>
  </si>
  <si>
    <t>นายประวัติ    สวัสดิ์วงศ์ชัย</t>
  </si>
  <si>
    <t>นางดาลุน   บุญเพิ่ม</t>
  </si>
  <si>
    <t>นายพิภพ    แสงกล้า</t>
  </si>
  <si>
    <t>นางพรรณทิพย์  จิตรจักร</t>
  </si>
  <si>
    <t>นางสาวณัฎฐนันท์   สายสุรีย์</t>
  </si>
  <si>
    <t>นางทักษิณา  ปัททุม</t>
  </si>
  <si>
    <t>นายฉลาด   พนาสิทธิ์</t>
  </si>
  <si>
    <t>นางเสาวนีย์   คนขยัน</t>
  </si>
  <si>
    <t>นางสาววิชชุดา  วิเศษศรี</t>
  </si>
  <si>
    <t>นางสาวณัฐชาภรณ์   เถาว์ชาลี</t>
  </si>
  <si>
    <t>2558</t>
  </si>
  <si>
    <t>นายเกริกไกร  หนองสูง</t>
  </si>
  <si>
    <t>-</t>
  </si>
  <si>
    <t>มีนาคม 2559 (คำสั่ง สพป.มุกดาหาร ที่ 167/2559 สั่ง ณ วันที่  25 มีนาคม  2559)</t>
  </si>
  <si>
    <t>นายสุรทิน  อุ่นเมือง</t>
  </si>
  <si>
    <t>กุมภาพันธ์  2559 (คำสั่ง สพป.มุกดาหาร ที่ 162/2559 สั่ง ณ วันที่ 21 มีนาคม 2559)</t>
  </si>
  <si>
    <r>
      <t xml:space="preserve">โดยผู้มีอำนาจลงนามคำสั่งแต่งตั้ง เดือน </t>
    </r>
    <r>
      <rPr>
        <sz val="12"/>
        <color indexed="10"/>
        <rFont val="TH SarabunPSK"/>
        <family val="2"/>
      </rPr>
      <t xml:space="preserve">  1 ตุลาคม  พ.ศ. 2558  -  30  มิถุนายน  2559</t>
    </r>
  </si>
  <si>
    <t>ตั้งแต่วันที่ได้รับอนุมัติถึงวันที่ 30 กันยายน 2560</t>
  </si>
  <si>
    <t>(ตั้งแต่เดือน ต.ค. 59 - เดือนก.ย. 60</t>
  </si>
  <si>
    <t>.... เดือน</t>
  </si>
  <si>
    <t>มีนาคม 2559 (คำสั่ง สพป.มุกดาหาร ที่152/2559 สั่ง ณ วันที่ 16 มีนาคม 2559)</t>
  </si>
  <si>
    <t>นางนงค์พิลา  สิงห์ขัน</t>
  </si>
  <si>
    <t>มกราคม 2559 (คำสั่ง สพม. เขต 22 ที่ 11/2559 สั่ง ณ วันที่  7 มกราคม 2559)</t>
  </si>
  <si>
    <t>มีนาคม 2559 (คำสั่ง สพป.มุกดาหาร ที่ 174/2559 สั่ง ณ วันที่ 29 มีนาคม 2559)</t>
  </si>
  <si>
    <t>มีนาคม 2559 (คำสั่ง สพป.มุกดาหาร ที่ 184/2559 สั่ง ณ วันที่ 31 มีนาคม 2559)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</si>
</sst>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46" applyFont="1" applyFill="1" applyBorder="1" applyAlignment="1">
      <alignment vertical="center" shrinkToFit="1"/>
      <protection/>
    </xf>
    <xf numFmtId="0" fontId="3" fillId="0" borderId="0" xfId="46" applyFont="1" applyFill="1" applyBorder="1" applyAlignment="1">
      <alignment horizontal="center" vertical="center" shrinkToFit="1"/>
      <protection/>
    </xf>
    <xf numFmtId="49" fontId="3" fillId="0" borderId="0" xfId="46" applyNumberFormat="1" applyFont="1" applyFill="1" applyBorder="1" applyAlignment="1">
      <alignment vertical="center" shrinkToFit="1"/>
      <protection/>
    </xf>
    <xf numFmtId="1" fontId="3" fillId="0" borderId="0" xfId="46" applyNumberFormat="1" applyFont="1" applyFill="1" applyBorder="1" applyAlignment="1">
      <alignment vertical="center" shrinkToFit="1"/>
      <protection/>
    </xf>
    <xf numFmtId="4" fontId="3" fillId="0" borderId="0" xfId="46" applyNumberFormat="1" applyFont="1" applyFill="1" applyBorder="1" applyAlignment="1">
      <alignment horizontal="center" vertical="center" shrinkToFit="1"/>
      <protection/>
    </xf>
    <xf numFmtId="4" fontId="3" fillId="0" borderId="0" xfId="46" applyNumberFormat="1" applyFont="1" applyFill="1" applyBorder="1" applyAlignment="1">
      <alignment vertical="center" shrinkToFit="1"/>
      <protection/>
    </xf>
    <xf numFmtId="1" fontId="3" fillId="0" borderId="0" xfId="46" applyNumberFormat="1" applyFont="1" applyFill="1" applyBorder="1" applyAlignment="1">
      <alignment horizontal="center" vertical="center" shrinkToFit="1"/>
      <protection/>
    </xf>
    <xf numFmtId="187" fontId="3" fillId="0" borderId="0" xfId="33" applyNumberFormat="1" applyFont="1" applyFill="1" applyBorder="1" applyAlignment="1">
      <alignment horizontal="center" vertical="center" shrinkToFit="1"/>
    </xf>
    <xf numFmtId="0" fontId="3" fillId="0" borderId="0" xfId="46" applyFont="1" applyFill="1" applyAlignment="1">
      <alignment horizontal="right" vertical="center" shrinkToFit="1"/>
      <protection/>
    </xf>
    <xf numFmtId="0" fontId="3" fillId="0" borderId="0" xfId="46" applyFont="1" applyFill="1" applyAlignment="1">
      <alignment horizontal="center" vertical="center" shrinkToFit="1"/>
      <protection/>
    </xf>
    <xf numFmtId="0" fontId="3" fillId="0" borderId="0" xfId="46" applyFont="1" applyFill="1" applyAlignment="1">
      <alignment vertical="center" shrinkToFit="1"/>
      <protection/>
    </xf>
    <xf numFmtId="1" fontId="3" fillId="0" borderId="0" xfId="46" applyNumberFormat="1" applyFont="1" applyFill="1" applyAlignment="1">
      <alignment vertical="center" shrinkToFit="1"/>
      <protection/>
    </xf>
    <xf numFmtId="4" fontId="3" fillId="0" borderId="0" xfId="46" applyNumberFormat="1" applyFont="1" applyFill="1" applyAlignment="1">
      <alignment vertical="center" shrinkToFit="1"/>
      <protection/>
    </xf>
    <xf numFmtId="1" fontId="3" fillId="0" borderId="0" xfId="46" applyNumberFormat="1" applyFont="1" applyFill="1" applyAlignment="1">
      <alignment horizontal="center" vertical="center" shrinkToFit="1"/>
      <protection/>
    </xf>
    <xf numFmtId="187" fontId="3" fillId="0" borderId="0" xfId="33" applyNumberFormat="1" applyFont="1" applyFill="1" applyAlignment="1">
      <alignment horizontal="center" vertical="center" shrinkToFit="1"/>
    </xf>
    <xf numFmtId="4" fontId="3" fillId="0" borderId="0" xfId="46" applyNumberFormat="1" applyFont="1" applyFill="1" applyAlignment="1">
      <alignment horizontal="center" vertical="center" shrinkToFit="1"/>
      <protection/>
    </xf>
    <xf numFmtId="1" fontId="3" fillId="0" borderId="10" xfId="46" applyNumberFormat="1" applyFont="1" applyFill="1" applyBorder="1" applyAlignment="1">
      <alignment horizontal="left" vertical="center" shrinkToFit="1"/>
      <protection/>
    </xf>
    <xf numFmtId="1" fontId="3" fillId="0" borderId="10" xfId="46" applyNumberFormat="1" applyFont="1" applyFill="1" applyBorder="1" applyAlignment="1">
      <alignment horizontal="center" vertical="center" shrinkToFit="1"/>
      <protection/>
    </xf>
    <xf numFmtId="4" fontId="3" fillId="0" borderId="11" xfId="46" applyNumberFormat="1" applyFont="1" applyFill="1" applyBorder="1" applyAlignment="1">
      <alignment horizontal="center" vertical="center" shrinkToFit="1"/>
      <protection/>
    </xf>
    <xf numFmtId="1" fontId="3" fillId="0" borderId="12" xfId="46" applyNumberFormat="1" applyFont="1" applyFill="1" applyBorder="1" applyAlignment="1">
      <alignment horizontal="center" vertical="center" shrinkToFit="1"/>
      <protection/>
    </xf>
    <xf numFmtId="4" fontId="3" fillId="0" borderId="12" xfId="46" applyNumberFormat="1" applyFont="1" applyFill="1" applyBorder="1" applyAlignment="1">
      <alignment horizontal="center" vertical="center" shrinkToFit="1"/>
      <protection/>
    </xf>
    <xf numFmtId="187" fontId="3" fillId="0" borderId="12" xfId="33" applyNumberFormat="1" applyFont="1" applyFill="1" applyBorder="1" applyAlignment="1">
      <alignment horizontal="center" vertical="center" shrinkToFit="1"/>
    </xf>
    <xf numFmtId="0" fontId="5" fillId="33" borderId="13" xfId="37" applyFont="1" applyFill="1" applyBorder="1" applyAlignment="1">
      <alignment horizontal="center" vertical="center" shrinkToFit="1"/>
      <protection/>
    </xf>
    <xf numFmtId="0" fontId="5" fillId="0" borderId="13" xfId="47" applyFont="1" applyFill="1" applyBorder="1" applyAlignment="1">
      <alignment horizontal="left" vertical="center" shrinkToFit="1"/>
      <protection/>
    </xf>
    <xf numFmtId="3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" fontId="5" fillId="33" borderId="13" xfId="0" applyNumberFormat="1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3" fontId="5" fillId="33" borderId="13" xfId="37" applyNumberFormat="1" applyFont="1" applyFill="1" applyBorder="1" applyAlignment="1">
      <alignment horizontal="center" vertical="center" shrinkToFit="1"/>
      <protection/>
    </xf>
    <xf numFmtId="0" fontId="5" fillId="33" borderId="13" xfId="0" applyFont="1" applyFill="1" applyBorder="1" applyAlignment="1">
      <alignment horizontal="center" vertical="center" shrinkToFit="1"/>
    </xf>
    <xf numFmtId="187" fontId="5" fillId="33" borderId="13" xfId="33" applyNumberFormat="1" applyFont="1" applyFill="1" applyBorder="1" applyAlignment="1">
      <alignment horizontal="center" vertical="center" shrinkToFit="1"/>
    </xf>
    <xf numFmtId="4" fontId="5" fillId="33" borderId="13" xfId="37" applyNumberFormat="1" applyFont="1" applyFill="1" applyBorder="1" applyAlignment="1">
      <alignment horizontal="center" vertical="center" shrinkToFit="1"/>
      <protection/>
    </xf>
    <xf numFmtId="4" fontId="3" fillId="0" borderId="13" xfId="46" applyNumberFormat="1" applyFont="1" applyFill="1" applyBorder="1" applyAlignment="1">
      <alignment horizontal="center" vertical="center" shrinkToFit="1"/>
      <protection/>
    </xf>
    <xf numFmtId="0" fontId="5" fillId="33" borderId="13" xfId="0" applyFont="1" applyFill="1" applyBorder="1" applyAlignment="1">
      <alignment vertical="center" shrinkToFit="1"/>
    </xf>
    <xf numFmtId="49" fontId="5" fillId="33" borderId="13" xfId="0" applyNumberFormat="1" applyFont="1" applyFill="1" applyBorder="1" applyAlignment="1">
      <alignment horizontal="center" vertical="center" shrinkToFit="1"/>
    </xf>
    <xf numFmtId="17" fontId="5" fillId="33" borderId="13" xfId="0" applyNumberFormat="1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2" fontId="5" fillId="0" borderId="14" xfId="0" applyNumberFormat="1" applyFont="1" applyBorder="1" applyAlignment="1">
      <alignment horizontal="center" vertical="center" shrinkToFit="1"/>
    </xf>
    <xf numFmtId="187" fontId="5" fillId="0" borderId="0" xfId="33" applyNumberFormat="1" applyFont="1" applyAlignment="1">
      <alignment horizontal="center" vertical="center" shrinkToFit="1"/>
    </xf>
    <xf numFmtId="2" fontId="5" fillId="0" borderId="13" xfId="0" applyNumberFormat="1" applyFont="1" applyBorder="1" applyAlignment="1">
      <alignment horizontal="center" vertical="center" shrinkToFit="1"/>
    </xf>
    <xf numFmtId="17" fontId="5" fillId="0" borderId="13" xfId="0" applyNumberFormat="1" applyFont="1" applyFill="1" applyBorder="1" applyAlignment="1">
      <alignment vertical="center" shrinkToFit="1"/>
    </xf>
    <xf numFmtId="43" fontId="5" fillId="33" borderId="13" xfId="33" applyFont="1" applyFill="1" applyBorder="1" applyAlignment="1">
      <alignment horizontal="center" vertical="center" shrinkToFit="1"/>
    </xf>
    <xf numFmtId="188" fontId="5" fillId="33" borderId="13" xfId="0" applyNumberFormat="1" applyFont="1" applyFill="1" applyBorder="1" applyAlignment="1">
      <alignment horizontal="center" vertical="center" shrinkToFit="1"/>
    </xf>
    <xf numFmtId="43" fontId="5" fillId="33" borderId="13" xfId="37" applyNumberFormat="1" applyFont="1" applyFill="1" applyBorder="1" applyAlignment="1">
      <alignment horizontal="center" vertical="center" shrinkToFit="1"/>
      <protection/>
    </xf>
    <xf numFmtId="43" fontId="5" fillId="33" borderId="13" xfId="33" applyNumberFormat="1" applyFont="1" applyFill="1" applyBorder="1" applyAlignment="1">
      <alignment horizontal="center" vertical="center" shrinkToFit="1"/>
    </xf>
    <xf numFmtId="0" fontId="6" fillId="0" borderId="13" xfId="48" applyFont="1" applyFill="1" applyBorder="1" applyAlignment="1">
      <alignment shrinkToFit="1"/>
      <protection/>
    </xf>
    <xf numFmtId="4" fontId="5" fillId="33" borderId="13" xfId="33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13" xfId="46" applyFont="1" applyFill="1" applyBorder="1" applyAlignment="1">
      <alignment vertical="center" shrinkToFit="1"/>
      <protection/>
    </xf>
    <xf numFmtId="0" fontId="3" fillId="0" borderId="13" xfId="46" applyFont="1" applyFill="1" applyBorder="1" applyAlignment="1">
      <alignment horizontal="center" vertical="center" shrinkToFit="1"/>
      <protection/>
    </xf>
    <xf numFmtId="0" fontId="3" fillId="0" borderId="12" xfId="46" applyFont="1" applyFill="1" applyBorder="1" applyAlignment="1">
      <alignment horizontal="center" vertical="center" shrinkToFit="1"/>
      <protection/>
    </xf>
    <xf numFmtId="0" fontId="3" fillId="0" borderId="14" xfId="46" applyFont="1" applyFill="1" applyBorder="1" applyAlignment="1">
      <alignment horizontal="center" vertical="center" shrinkToFit="1"/>
      <protection/>
    </xf>
    <xf numFmtId="4" fontId="3" fillId="0" borderId="15" xfId="46" applyNumberFormat="1" applyFont="1" applyFill="1" applyBorder="1" applyAlignment="1">
      <alignment horizontal="center" vertical="center" shrinkToFit="1"/>
      <protection/>
    </xf>
    <xf numFmtId="4" fontId="3" fillId="0" borderId="16" xfId="46" applyNumberFormat="1" applyFont="1" applyFill="1" applyBorder="1" applyAlignment="1">
      <alignment horizontal="center" vertical="center" shrinkToFit="1"/>
      <protection/>
    </xf>
    <xf numFmtId="4" fontId="3" fillId="0" borderId="14" xfId="46" applyNumberFormat="1" applyFont="1" applyFill="1" applyBorder="1" applyAlignment="1">
      <alignment horizontal="center" vertical="center" shrinkToFit="1"/>
      <protection/>
    </xf>
    <xf numFmtId="4" fontId="3" fillId="0" borderId="17" xfId="46" applyNumberFormat="1" applyFont="1" applyFill="1" applyBorder="1" applyAlignment="1">
      <alignment horizontal="center" vertical="center" shrinkToFit="1"/>
      <protection/>
    </xf>
    <xf numFmtId="4" fontId="3" fillId="0" borderId="18" xfId="46" applyNumberFormat="1" applyFont="1" applyFill="1" applyBorder="1" applyAlignment="1">
      <alignment horizontal="center" vertical="center" shrinkToFit="1"/>
      <protection/>
    </xf>
    <xf numFmtId="4" fontId="3" fillId="0" borderId="19" xfId="46" applyNumberFormat="1" applyFont="1" applyFill="1" applyBorder="1" applyAlignment="1">
      <alignment horizontal="center" vertical="center" shrinkToFit="1"/>
      <protection/>
    </xf>
    <xf numFmtId="4" fontId="3" fillId="0" borderId="20" xfId="46" applyNumberFormat="1" applyFont="1" applyFill="1" applyBorder="1" applyAlignment="1">
      <alignment horizontal="center" vertical="center" shrinkToFit="1"/>
      <protection/>
    </xf>
    <xf numFmtId="4" fontId="3" fillId="0" borderId="21" xfId="46" applyNumberFormat="1" applyFont="1" applyFill="1" applyBorder="1" applyAlignment="1">
      <alignment horizontal="center" vertical="center" shrinkToFit="1"/>
      <protection/>
    </xf>
    <xf numFmtId="0" fontId="3" fillId="0" borderId="0" xfId="46" applyFont="1" applyFill="1" applyAlignment="1">
      <alignment horizontal="center" vertical="center" shrinkToFit="1"/>
      <protection/>
    </xf>
    <xf numFmtId="0" fontId="3" fillId="0" borderId="17" xfId="46" applyFont="1" applyFill="1" applyBorder="1" applyAlignment="1">
      <alignment horizontal="center" vertical="center" shrinkToFit="1"/>
      <protection/>
    </xf>
    <xf numFmtId="0" fontId="3" fillId="0" borderId="22" xfId="46" applyFont="1" applyFill="1" applyBorder="1" applyAlignment="1">
      <alignment horizontal="center" vertical="center" shrinkToFit="1"/>
      <protection/>
    </xf>
    <xf numFmtId="0" fontId="3" fillId="0" borderId="18" xfId="46" applyFont="1" applyFill="1" applyBorder="1" applyAlignment="1">
      <alignment horizontal="center" vertical="center" shrinkToFit="1"/>
      <protection/>
    </xf>
    <xf numFmtId="0" fontId="3" fillId="0" borderId="19" xfId="46" applyFont="1" applyFill="1" applyBorder="1" applyAlignment="1">
      <alignment horizontal="center" vertical="center" shrinkToFit="1"/>
      <protection/>
    </xf>
    <xf numFmtId="0" fontId="3" fillId="0" borderId="21" xfId="46" applyFont="1" applyFill="1" applyBorder="1" applyAlignment="1">
      <alignment horizontal="center" vertical="center" shrinkToFit="1"/>
      <protection/>
    </xf>
    <xf numFmtId="0" fontId="3" fillId="0" borderId="20" xfId="46" applyFont="1" applyFill="1" applyBorder="1" applyAlignment="1">
      <alignment horizontal="center" vertical="center" shrinkToFit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3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2 2" xfId="47"/>
    <cellStyle name="ปกติ_บัญชีรายละเอียดการเลื่อนเป็น คศ.3 วิทย์ 21 ราย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86</xdr:row>
      <xdr:rowOff>0</xdr:rowOff>
    </xdr:from>
    <xdr:ext cx="66675" cy="66675"/>
    <xdr:sp fLocksText="0">
      <xdr:nvSpPr>
        <xdr:cNvPr id="1" name="Text Box 12"/>
        <xdr:cNvSpPr txBox="1">
          <a:spLocks noChangeArrowheads="1"/>
        </xdr:cNvSpPr>
      </xdr:nvSpPr>
      <xdr:spPr>
        <a:xfrm>
          <a:off x="1028700" y="261080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66675" cy="66675"/>
    <xdr:sp fLocksText="0">
      <xdr:nvSpPr>
        <xdr:cNvPr id="2" name="Text Box 12"/>
        <xdr:cNvSpPr txBox="1">
          <a:spLocks noChangeArrowheads="1"/>
        </xdr:cNvSpPr>
      </xdr:nvSpPr>
      <xdr:spPr>
        <a:xfrm>
          <a:off x="219075" y="209264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PageLayoutView="0" workbookViewId="0" topLeftCell="A1">
      <selection activeCell="S4" sqref="S1:S16384"/>
    </sheetView>
  </sheetViews>
  <sheetFormatPr defaultColWidth="12.140625" defaultRowHeight="15"/>
  <cols>
    <col min="1" max="1" width="3.28125" style="11" customWidth="1"/>
    <col min="2" max="2" width="12.140625" style="11" customWidth="1"/>
    <col min="3" max="3" width="10.28125" style="10" customWidth="1"/>
    <col min="4" max="4" width="3.57421875" style="11" customWidth="1"/>
    <col min="5" max="5" width="6.00390625" style="11" customWidth="1"/>
    <col min="6" max="6" width="4.28125" style="11" customWidth="1"/>
    <col min="7" max="7" width="4.00390625" style="12" customWidth="1"/>
    <col min="8" max="8" width="7.8515625" style="13" customWidth="1"/>
    <col min="9" max="9" width="7.00390625" style="13" customWidth="1"/>
    <col min="10" max="10" width="4.421875" style="14" customWidth="1"/>
    <col min="11" max="11" width="7.28125" style="15" customWidth="1"/>
    <col min="12" max="12" width="7.28125" style="16" customWidth="1"/>
    <col min="13" max="13" width="3.28125" style="14" customWidth="1"/>
    <col min="14" max="14" width="7.00390625" style="15" customWidth="1"/>
    <col min="15" max="16" width="8.421875" style="16" customWidth="1"/>
    <col min="17" max="17" width="9.421875" style="16" customWidth="1"/>
    <col min="18" max="18" width="47.7109375" style="11" customWidth="1"/>
    <col min="19" max="253" width="9.00390625" style="1" customWidth="1"/>
    <col min="254" max="254" width="2.421875" style="1" customWidth="1"/>
    <col min="255" max="16384" width="12.140625" style="1" customWidth="1"/>
  </cols>
  <sheetData>
    <row r="1" spans="1:18" ht="24" customHeight="1">
      <c r="A1" s="1"/>
      <c r="B1" s="1"/>
      <c r="C1" s="2"/>
      <c r="D1" s="3"/>
      <c r="E1" s="3"/>
      <c r="F1" s="3"/>
      <c r="G1" s="4"/>
      <c r="H1" s="5"/>
      <c r="I1" s="6"/>
      <c r="J1" s="7"/>
      <c r="K1" s="8"/>
      <c r="L1" s="5"/>
      <c r="M1" s="7"/>
      <c r="N1" s="8"/>
      <c r="O1" s="5"/>
      <c r="P1" s="5"/>
      <c r="Q1" s="5"/>
      <c r="R1" s="9" t="s">
        <v>0</v>
      </c>
    </row>
    <row r="2" spans="1:18" ht="24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24" customHeight="1">
      <c r="A3" s="64" t="s">
        <v>229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24" customHeight="1">
      <c r="A4" s="64" t="s">
        <v>228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24" customHeight="1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ht="15.75">
      <c r="R6" s="10"/>
    </row>
    <row r="7" spans="1:18" ht="24" customHeight="1">
      <c r="A7" s="55" t="s">
        <v>3</v>
      </c>
      <c r="B7" s="55" t="s">
        <v>4</v>
      </c>
      <c r="C7" s="55" t="s">
        <v>5</v>
      </c>
      <c r="D7" s="65" t="s">
        <v>6</v>
      </c>
      <c r="E7" s="66"/>
      <c r="F7" s="67"/>
      <c r="G7" s="65" t="s">
        <v>7</v>
      </c>
      <c r="H7" s="66"/>
      <c r="I7" s="67"/>
      <c r="J7" s="58" t="s">
        <v>8</v>
      </c>
      <c r="K7" s="58"/>
      <c r="L7" s="58"/>
      <c r="M7" s="58" t="s">
        <v>8</v>
      </c>
      <c r="N7" s="58"/>
      <c r="O7" s="58"/>
      <c r="P7" s="59" t="s">
        <v>9</v>
      </c>
      <c r="Q7" s="60"/>
      <c r="R7" s="55" t="s">
        <v>10</v>
      </c>
    </row>
    <row r="8" spans="1:18" ht="24" customHeight="1">
      <c r="A8" s="53"/>
      <c r="B8" s="53"/>
      <c r="C8" s="53"/>
      <c r="D8" s="68"/>
      <c r="E8" s="69"/>
      <c r="F8" s="70"/>
      <c r="G8" s="68"/>
      <c r="H8" s="69"/>
      <c r="I8" s="70"/>
      <c r="J8" s="61" t="s">
        <v>11</v>
      </c>
      <c r="K8" s="63"/>
      <c r="L8" s="62"/>
      <c r="M8" s="61" t="s">
        <v>230</v>
      </c>
      <c r="N8" s="63"/>
      <c r="O8" s="62"/>
      <c r="P8" s="61"/>
      <c r="Q8" s="62"/>
      <c r="R8" s="53"/>
    </row>
    <row r="9" spans="1:18" ht="24" customHeight="1">
      <c r="A9" s="53"/>
      <c r="B9" s="53"/>
      <c r="C9" s="53"/>
      <c r="D9" s="55" t="s">
        <v>12</v>
      </c>
      <c r="E9" s="55" t="s">
        <v>13</v>
      </c>
      <c r="F9" s="55" t="s">
        <v>14</v>
      </c>
      <c r="G9" s="17" t="s">
        <v>15</v>
      </c>
      <c r="H9" s="56" t="s">
        <v>16</v>
      </c>
      <c r="I9" s="57"/>
      <c r="J9" s="18" t="s">
        <v>15</v>
      </c>
      <c r="K9" s="56" t="s">
        <v>16</v>
      </c>
      <c r="L9" s="57"/>
      <c r="M9" s="18" t="s">
        <v>15</v>
      </c>
      <c r="N9" s="56" t="s">
        <v>16</v>
      </c>
      <c r="O9" s="57"/>
      <c r="P9" s="19"/>
      <c r="Q9" s="19"/>
      <c r="R9" s="53" t="s">
        <v>17</v>
      </c>
    </row>
    <row r="10" spans="1:18" ht="24" customHeight="1">
      <c r="A10" s="54"/>
      <c r="B10" s="54"/>
      <c r="C10" s="54"/>
      <c r="D10" s="54"/>
      <c r="E10" s="54"/>
      <c r="F10" s="54"/>
      <c r="G10" s="20" t="s">
        <v>18</v>
      </c>
      <c r="H10" s="21" t="s">
        <v>5</v>
      </c>
      <c r="I10" s="21" t="s">
        <v>19</v>
      </c>
      <c r="J10" s="20" t="s">
        <v>20</v>
      </c>
      <c r="K10" s="22" t="s">
        <v>5</v>
      </c>
      <c r="L10" s="21" t="s">
        <v>19</v>
      </c>
      <c r="M10" s="20" t="s">
        <v>21</v>
      </c>
      <c r="N10" s="22" t="s">
        <v>5</v>
      </c>
      <c r="O10" s="21" t="s">
        <v>19</v>
      </c>
      <c r="P10" s="21" t="s">
        <v>5</v>
      </c>
      <c r="Q10" s="21" t="s">
        <v>22</v>
      </c>
      <c r="R10" s="54"/>
    </row>
    <row r="11" spans="1:18" s="11" customFormat="1" ht="24" customHeight="1">
      <c r="A11" s="23">
        <v>1</v>
      </c>
      <c r="B11" s="24" t="s">
        <v>23</v>
      </c>
      <c r="C11" s="25" t="s">
        <v>24</v>
      </c>
      <c r="D11" s="25">
        <v>28</v>
      </c>
      <c r="E11" s="26" t="s">
        <v>25</v>
      </c>
      <c r="F11" s="27">
        <v>2558</v>
      </c>
      <c r="G11" s="28">
        <v>4</v>
      </c>
      <c r="H11" s="29">
        <f aca="true" t="shared" si="0" ref="H11:H17">3500*G11/31</f>
        <v>451.61290322580646</v>
      </c>
      <c r="I11" s="30"/>
      <c r="J11" s="28">
        <v>14</v>
      </c>
      <c r="K11" s="31">
        <f>J11*3500</f>
        <v>49000</v>
      </c>
      <c r="L11" s="28"/>
      <c r="M11" s="32">
        <v>12</v>
      </c>
      <c r="N11" s="33">
        <f>M11*3500</f>
        <v>42000</v>
      </c>
      <c r="O11" s="28"/>
      <c r="P11" s="34">
        <f>H11+K11+N11</f>
        <v>91451.6129032258</v>
      </c>
      <c r="Q11" s="35"/>
      <c r="R11" s="26" t="s">
        <v>26</v>
      </c>
    </row>
    <row r="12" spans="1:18" s="52" customFormat="1" ht="24" customHeight="1">
      <c r="A12" s="23">
        <f>A11+1</f>
        <v>2</v>
      </c>
      <c r="B12" s="36" t="s">
        <v>27</v>
      </c>
      <c r="C12" s="32" t="s">
        <v>24</v>
      </c>
      <c r="D12" s="37" t="s">
        <v>28</v>
      </c>
      <c r="E12" s="38" t="s">
        <v>29</v>
      </c>
      <c r="F12" s="32">
        <v>2558</v>
      </c>
      <c r="G12" s="32">
        <v>28</v>
      </c>
      <c r="H12" s="29">
        <f t="shared" si="0"/>
        <v>3161.2903225806454</v>
      </c>
      <c r="I12" s="32"/>
      <c r="J12" s="32">
        <v>13</v>
      </c>
      <c r="K12" s="31">
        <f aca="true" t="shared" si="1" ref="K12:K21">J12*3500</f>
        <v>45500</v>
      </c>
      <c r="L12" s="32"/>
      <c r="M12" s="32">
        <v>12</v>
      </c>
      <c r="N12" s="33">
        <f aca="true" t="shared" si="2" ref="N12:N21">M12*3500</f>
        <v>42000</v>
      </c>
      <c r="O12" s="32"/>
      <c r="P12" s="34">
        <f aca="true" t="shared" si="3" ref="P12:P17">H12+K12+N12</f>
        <v>90661.29032258064</v>
      </c>
      <c r="Q12" s="35"/>
      <c r="R12" s="26" t="s">
        <v>26</v>
      </c>
    </row>
    <row r="13" spans="1:18" s="52" customFormat="1" ht="24" customHeight="1">
      <c r="A13" s="23">
        <f aca="true" t="shared" si="4" ref="A13:A77">A12+1</f>
        <v>3</v>
      </c>
      <c r="B13" s="36" t="s">
        <v>30</v>
      </c>
      <c r="C13" s="32" t="s">
        <v>24</v>
      </c>
      <c r="D13" s="37" t="s">
        <v>31</v>
      </c>
      <c r="E13" s="39" t="s">
        <v>29</v>
      </c>
      <c r="F13" s="32">
        <v>2558</v>
      </c>
      <c r="G13" s="32">
        <v>27</v>
      </c>
      <c r="H13" s="29">
        <f t="shared" si="0"/>
        <v>3048.3870967741937</v>
      </c>
      <c r="I13" s="32"/>
      <c r="J13" s="32">
        <v>13</v>
      </c>
      <c r="K13" s="31">
        <f t="shared" si="1"/>
        <v>45500</v>
      </c>
      <c r="L13" s="32"/>
      <c r="M13" s="32">
        <v>12</v>
      </c>
      <c r="N13" s="33">
        <f t="shared" si="2"/>
        <v>42000</v>
      </c>
      <c r="O13" s="32"/>
      <c r="P13" s="34">
        <f t="shared" si="3"/>
        <v>90548.3870967742</v>
      </c>
      <c r="Q13" s="35"/>
      <c r="R13" s="26" t="s">
        <v>26</v>
      </c>
    </row>
    <row r="14" spans="1:18" s="52" customFormat="1" ht="24" customHeight="1">
      <c r="A14" s="23">
        <f t="shared" si="4"/>
        <v>4</v>
      </c>
      <c r="B14" s="36" t="s">
        <v>32</v>
      </c>
      <c r="C14" s="32" t="s">
        <v>24</v>
      </c>
      <c r="D14" s="37" t="s">
        <v>31</v>
      </c>
      <c r="E14" s="39" t="s">
        <v>29</v>
      </c>
      <c r="F14" s="32">
        <v>2558</v>
      </c>
      <c r="G14" s="32">
        <v>27</v>
      </c>
      <c r="H14" s="29">
        <f t="shared" si="0"/>
        <v>3048.3870967741937</v>
      </c>
      <c r="I14" s="32"/>
      <c r="J14" s="32">
        <v>13</v>
      </c>
      <c r="K14" s="31">
        <f t="shared" si="1"/>
        <v>45500</v>
      </c>
      <c r="L14" s="32"/>
      <c r="M14" s="32">
        <v>12</v>
      </c>
      <c r="N14" s="33">
        <f t="shared" si="2"/>
        <v>42000</v>
      </c>
      <c r="O14" s="32"/>
      <c r="P14" s="34">
        <f t="shared" si="3"/>
        <v>90548.3870967742</v>
      </c>
      <c r="Q14" s="35"/>
      <c r="R14" s="26" t="s">
        <v>26</v>
      </c>
    </row>
    <row r="15" spans="1:18" s="52" customFormat="1" ht="24" customHeight="1">
      <c r="A15" s="23">
        <f t="shared" si="4"/>
        <v>5</v>
      </c>
      <c r="B15" s="36" t="s">
        <v>33</v>
      </c>
      <c r="C15" s="32" t="s">
        <v>24</v>
      </c>
      <c r="D15" s="37" t="s">
        <v>34</v>
      </c>
      <c r="E15" s="39" t="s">
        <v>29</v>
      </c>
      <c r="F15" s="32">
        <v>2558</v>
      </c>
      <c r="G15" s="32">
        <v>26</v>
      </c>
      <c r="H15" s="29">
        <f t="shared" si="0"/>
        <v>2935.483870967742</v>
      </c>
      <c r="I15" s="32"/>
      <c r="J15" s="32">
        <v>13</v>
      </c>
      <c r="K15" s="31">
        <f t="shared" si="1"/>
        <v>45500</v>
      </c>
      <c r="L15" s="32"/>
      <c r="M15" s="32">
        <v>12</v>
      </c>
      <c r="N15" s="33">
        <f t="shared" si="2"/>
        <v>42000</v>
      </c>
      <c r="O15" s="32"/>
      <c r="P15" s="34">
        <f t="shared" si="3"/>
        <v>90435.48387096774</v>
      </c>
      <c r="Q15" s="35"/>
      <c r="R15" s="26" t="s">
        <v>26</v>
      </c>
    </row>
    <row r="16" spans="1:18" s="52" customFormat="1" ht="24" customHeight="1">
      <c r="A16" s="23">
        <f t="shared" si="4"/>
        <v>6</v>
      </c>
      <c r="B16" s="36" t="s">
        <v>35</v>
      </c>
      <c r="C16" s="32" t="s">
        <v>24</v>
      </c>
      <c r="D16" s="37" t="s">
        <v>36</v>
      </c>
      <c r="E16" s="39" t="s">
        <v>29</v>
      </c>
      <c r="F16" s="32">
        <v>2558</v>
      </c>
      <c r="G16" s="32">
        <v>21</v>
      </c>
      <c r="H16" s="29">
        <f t="shared" si="0"/>
        <v>2370.967741935484</v>
      </c>
      <c r="I16" s="32"/>
      <c r="J16" s="32">
        <v>13</v>
      </c>
      <c r="K16" s="31">
        <f t="shared" si="1"/>
        <v>45500</v>
      </c>
      <c r="L16" s="32"/>
      <c r="M16" s="32">
        <v>12</v>
      </c>
      <c r="N16" s="33">
        <f t="shared" si="2"/>
        <v>42000</v>
      </c>
      <c r="O16" s="32"/>
      <c r="P16" s="34">
        <f t="shared" si="3"/>
        <v>89870.96774193548</v>
      </c>
      <c r="Q16" s="35"/>
      <c r="R16" s="26" t="s">
        <v>26</v>
      </c>
    </row>
    <row r="17" spans="1:18" s="52" customFormat="1" ht="24" customHeight="1">
      <c r="A17" s="23">
        <f t="shared" si="4"/>
        <v>7</v>
      </c>
      <c r="B17" s="36" t="s">
        <v>37</v>
      </c>
      <c r="C17" s="32" t="s">
        <v>24</v>
      </c>
      <c r="D17" s="37" t="s">
        <v>38</v>
      </c>
      <c r="E17" s="39" t="s">
        <v>29</v>
      </c>
      <c r="F17" s="32">
        <v>2558</v>
      </c>
      <c r="G17" s="32">
        <v>15</v>
      </c>
      <c r="H17" s="29">
        <f t="shared" si="0"/>
        <v>1693.5483870967741</v>
      </c>
      <c r="I17" s="32"/>
      <c r="J17" s="32">
        <v>13</v>
      </c>
      <c r="K17" s="31">
        <f t="shared" si="1"/>
        <v>45500</v>
      </c>
      <c r="L17" s="32"/>
      <c r="M17" s="32">
        <v>12</v>
      </c>
      <c r="N17" s="33">
        <f t="shared" si="2"/>
        <v>42000</v>
      </c>
      <c r="O17" s="32"/>
      <c r="P17" s="34">
        <f t="shared" si="3"/>
        <v>89193.54838709677</v>
      </c>
      <c r="Q17" s="35"/>
      <c r="R17" s="26" t="s">
        <v>26</v>
      </c>
    </row>
    <row r="18" spans="1:18" s="52" customFormat="1" ht="24" customHeight="1">
      <c r="A18" s="23">
        <f t="shared" si="4"/>
        <v>8</v>
      </c>
      <c r="B18" s="36" t="s">
        <v>39</v>
      </c>
      <c r="C18" s="32" t="s">
        <v>24</v>
      </c>
      <c r="D18" s="37" t="s">
        <v>40</v>
      </c>
      <c r="E18" s="39" t="s">
        <v>41</v>
      </c>
      <c r="F18" s="32">
        <v>2558</v>
      </c>
      <c r="G18" s="32">
        <v>28</v>
      </c>
      <c r="H18" s="29">
        <f>3500*G18/30</f>
        <v>3266.6666666666665</v>
      </c>
      <c r="I18" s="32"/>
      <c r="J18" s="32">
        <v>12</v>
      </c>
      <c r="K18" s="31">
        <f t="shared" si="1"/>
        <v>42000</v>
      </c>
      <c r="L18" s="32"/>
      <c r="M18" s="32">
        <v>12</v>
      </c>
      <c r="N18" s="33">
        <f t="shared" si="2"/>
        <v>42000</v>
      </c>
      <c r="O18" s="32"/>
      <c r="P18" s="34">
        <f aca="true" t="shared" si="5" ref="P18:P32">H18+K18+N18</f>
        <v>87266.66666666666</v>
      </c>
      <c r="Q18" s="35"/>
      <c r="R18" s="26" t="s">
        <v>26</v>
      </c>
    </row>
    <row r="19" spans="1:18" s="52" customFormat="1" ht="24" customHeight="1">
      <c r="A19" s="23">
        <f t="shared" si="4"/>
        <v>9</v>
      </c>
      <c r="B19" s="36" t="s">
        <v>42</v>
      </c>
      <c r="C19" s="32" t="s">
        <v>24</v>
      </c>
      <c r="D19" s="37" t="s">
        <v>28</v>
      </c>
      <c r="E19" s="39" t="s">
        <v>41</v>
      </c>
      <c r="F19" s="32">
        <v>2558</v>
      </c>
      <c r="G19" s="32">
        <v>27</v>
      </c>
      <c r="H19" s="29">
        <f>3500*G19/30</f>
        <v>3150</v>
      </c>
      <c r="I19" s="32"/>
      <c r="J19" s="32">
        <v>12</v>
      </c>
      <c r="K19" s="31">
        <f t="shared" si="1"/>
        <v>42000</v>
      </c>
      <c r="L19" s="32"/>
      <c r="M19" s="32">
        <v>12</v>
      </c>
      <c r="N19" s="33">
        <f t="shared" si="2"/>
        <v>42000</v>
      </c>
      <c r="O19" s="32"/>
      <c r="P19" s="34">
        <f t="shared" si="5"/>
        <v>87150</v>
      </c>
      <c r="Q19" s="35"/>
      <c r="R19" s="26" t="s">
        <v>26</v>
      </c>
    </row>
    <row r="20" spans="1:18" s="52" customFormat="1" ht="24" customHeight="1">
      <c r="A20" s="23">
        <f t="shared" si="4"/>
        <v>10</v>
      </c>
      <c r="B20" s="36" t="s">
        <v>43</v>
      </c>
      <c r="C20" s="32" t="s">
        <v>24</v>
      </c>
      <c r="D20" s="37" t="s">
        <v>44</v>
      </c>
      <c r="E20" s="39" t="s">
        <v>41</v>
      </c>
      <c r="F20" s="32">
        <v>2558</v>
      </c>
      <c r="G20" s="32">
        <v>16</v>
      </c>
      <c r="H20" s="29">
        <f>3500*G20/30</f>
        <v>1866.6666666666667</v>
      </c>
      <c r="I20" s="32"/>
      <c r="J20" s="32">
        <v>12</v>
      </c>
      <c r="K20" s="31">
        <f t="shared" si="1"/>
        <v>42000</v>
      </c>
      <c r="L20" s="32"/>
      <c r="M20" s="32">
        <v>12</v>
      </c>
      <c r="N20" s="33">
        <f t="shared" si="2"/>
        <v>42000</v>
      </c>
      <c r="O20" s="32"/>
      <c r="P20" s="34">
        <f t="shared" si="5"/>
        <v>85866.66666666666</v>
      </c>
      <c r="Q20" s="35"/>
      <c r="R20" s="26" t="s">
        <v>26</v>
      </c>
    </row>
    <row r="21" spans="1:18" s="52" customFormat="1" ht="24" customHeight="1">
      <c r="A21" s="23">
        <f t="shared" si="4"/>
        <v>11</v>
      </c>
      <c r="B21" s="36" t="s">
        <v>45</v>
      </c>
      <c r="C21" s="32" t="s">
        <v>24</v>
      </c>
      <c r="D21" s="37" t="s">
        <v>46</v>
      </c>
      <c r="E21" s="39" t="s">
        <v>41</v>
      </c>
      <c r="F21" s="32">
        <v>2558</v>
      </c>
      <c r="G21" s="32">
        <v>17</v>
      </c>
      <c r="H21" s="29">
        <f>3500*G21/30</f>
        <v>1983.3333333333333</v>
      </c>
      <c r="I21" s="32"/>
      <c r="J21" s="32">
        <v>12</v>
      </c>
      <c r="K21" s="31">
        <f t="shared" si="1"/>
        <v>42000</v>
      </c>
      <c r="L21" s="32"/>
      <c r="M21" s="32">
        <v>12</v>
      </c>
      <c r="N21" s="33">
        <f t="shared" si="2"/>
        <v>42000</v>
      </c>
      <c r="O21" s="32"/>
      <c r="P21" s="34">
        <f t="shared" si="5"/>
        <v>85983.33333333334</v>
      </c>
      <c r="Q21" s="35"/>
      <c r="R21" s="26" t="s">
        <v>26</v>
      </c>
    </row>
    <row r="22" spans="1:18" s="52" customFormat="1" ht="24" customHeight="1">
      <c r="A22" s="23">
        <f t="shared" si="4"/>
        <v>12</v>
      </c>
      <c r="B22" s="24" t="s">
        <v>47</v>
      </c>
      <c r="C22" s="25" t="s">
        <v>24</v>
      </c>
      <c r="D22" s="25">
        <v>30</v>
      </c>
      <c r="E22" s="26" t="s">
        <v>41</v>
      </c>
      <c r="F22" s="27">
        <v>2558</v>
      </c>
      <c r="G22" s="51">
        <v>1</v>
      </c>
      <c r="H22" s="29">
        <f>3500*G22/30</f>
        <v>116.66666666666667</v>
      </c>
      <c r="I22" s="51"/>
      <c r="J22" s="51">
        <v>12</v>
      </c>
      <c r="K22" s="31">
        <f aca="true" t="shared" si="6" ref="K22:K30">J22*3500</f>
        <v>42000</v>
      </c>
      <c r="L22" s="51"/>
      <c r="M22" s="32">
        <v>12</v>
      </c>
      <c r="N22" s="33">
        <f aca="true" t="shared" si="7" ref="N22:N30">M22*3500</f>
        <v>42000</v>
      </c>
      <c r="O22" s="51"/>
      <c r="P22" s="34">
        <f t="shared" si="5"/>
        <v>84116.66666666666</v>
      </c>
      <c r="Q22" s="35"/>
      <c r="R22" s="26" t="s">
        <v>48</v>
      </c>
    </row>
    <row r="23" spans="1:18" s="52" customFormat="1" ht="24" customHeight="1">
      <c r="A23" s="23">
        <f t="shared" si="4"/>
        <v>13</v>
      </c>
      <c r="B23" s="36" t="s">
        <v>49</v>
      </c>
      <c r="C23" s="32" t="s">
        <v>24</v>
      </c>
      <c r="D23" s="37" t="s">
        <v>34</v>
      </c>
      <c r="E23" s="38" t="s">
        <v>50</v>
      </c>
      <c r="F23" s="32">
        <v>2558</v>
      </c>
      <c r="G23" s="32">
        <v>26</v>
      </c>
      <c r="H23" s="29">
        <f aca="true" t="shared" si="8" ref="H23:H30">3500*G23/31</f>
        <v>2935.483870967742</v>
      </c>
      <c r="I23" s="32"/>
      <c r="J23" s="32">
        <v>11</v>
      </c>
      <c r="K23" s="31">
        <f t="shared" si="6"/>
        <v>38500</v>
      </c>
      <c r="L23" s="32"/>
      <c r="M23" s="32">
        <v>12</v>
      </c>
      <c r="N23" s="33">
        <f t="shared" si="7"/>
        <v>42000</v>
      </c>
      <c r="O23" s="32"/>
      <c r="P23" s="34">
        <f t="shared" si="5"/>
        <v>83435.48387096774</v>
      </c>
      <c r="Q23" s="35"/>
      <c r="R23" s="26" t="s">
        <v>48</v>
      </c>
    </row>
    <row r="24" spans="1:18" s="52" customFormat="1" ht="24" customHeight="1">
      <c r="A24" s="23">
        <f t="shared" si="4"/>
        <v>14</v>
      </c>
      <c r="B24" s="36" t="s">
        <v>51</v>
      </c>
      <c r="C24" s="32" t="s">
        <v>24</v>
      </c>
      <c r="D24" s="37" t="s">
        <v>52</v>
      </c>
      <c r="E24" s="39" t="s">
        <v>50</v>
      </c>
      <c r="F24" s="32">
        <v>2558</v>
      </c>
      <c r="G24" s="32">
        <v>18</v>
      </c>
      <c r="H24" s="29">
        <f t="shared" si="8"/>
        <v>2032.258064516129</v>
      </c>
      <c r="I24" s="32"/>
      <c r="J24" s="32">
        <v>11</v>
      </c>
      <c r="K24" s="31">
        <f t="shared" si="6"/>
        <v>38500</v>
      </c>
      <c r="L24" s="32"/>
      <c r="M24" s="32">
        <v>12</v>
      </c>
      <c r="N24" s="33">
        <f t="shared" si="7"/>
        <v>42000</v>
      </c>
      <c r="O24" s="32"/>
      <c r="P24" s="34">
        <f t="shared" si="5"/>
        <v>82532.25806451612</v>
      </c>
      <c r="Q24" s="35"/>
      <c r="R24" s="26" t="s">
        <v>48</v>
      </c>
    </row>
    <row r="25" spans="1:18" s="52" customFormat="1" ht="24" customHeight="1">
      <c r="A25" s="23">
        <f t="shared" si="4"/>
        <v>15</v>
      </c>
      <c r="B25" s="36" t="s">
        <v>53</v>
      </c>
      <c r="C25" s="32" t="s">
        <v>24</v>
      </c>
      <c r="D25" s="37" t="s">
        <v>54</v>
      </c>
      <c r="E25" s="39" t="s">
        <v>50</v>
      </c>
      <c r="F25" s="32">
        <v>2558</v>
      </c>
      <c r="G25" s="32">
        <v>13</v>
      </c>
      <c r="H25" s="29">
        <f t="shared" si="8"/>
        <v>1467.741935483871</v>
      </c>
      <c r="I25" s="32"/>
      <c r="J25" s="32">
        <v>11</v>
      </c>
      <c r="K25" s="31">
        <f t="shared" si="6"/>
        <v>38500</v>
      </c>
      <c r="L25" s="32"/>
      <c r="M25" s="32">
        <v>12</v>
      </c>
      <c r="N25" s="33">
        <f t="shared" si="7"/>
        <v>42000</v>
      </c>
      <c r="O25" s="32"/>
      <c r="P25" s="34">
        <f t="shared" si="5"/>
        <v>81967.74193548388</v>
      </c>
      <c r="Q25" s="35"/>
      <c r="R25" s="26" t="s">
        <v>48</v>
      </c>
    </row>
    <row r="26" spans="1:18" s="52" customFormat="1" ht="24" customHeight="1">
      <c r="A26" s="23">
        <f t="shared" si="4"/>
        <v>16</v>
      </c>
      <c r="B26" s="24" t="s">
        <v>55</v>
      </c>
      <c r="C26" s="25" t="s">
        <v>24</v>
      </c>
      <c r="D26" s="25">
        <v>22</v>
      </c>
      <c r="E26" s="26" t="s">
        <v>56</v>
      </c>
      <c r="F26" s="27">
        <v>2558</v>
      </c>
      <c r="G26" s="51">
        <v>9</v>
      </c>
      <c r="H26" s="29">
        <f t="shared" si="8"/>
        <v>1016.1290322580645</v>
      </c>
      <c r="I26" s="51"/>
      <c r="J26" s="51">
        <v>11</v>
      </c>
      <c r="K26" s="31">
        <f t="shared" si="6"/>
        <v>38500</v>
      </c>
      <c r="L26" s="51"/>
      <c r="M26" s="32">
        <v>12</v>
      </c>
      <c r="N26" s="33">
        <f t="shared" si="7"/>
        <v>42000</v>
      </c>
      <c r="O26" s="51"/>
      <c r="P26" s="34">
        <f t="shared" si="5"/>
        <v>81516.12903225806</v>
      </c>
      <c r="Q26" s="35"/>
      <c r="R26" s="26" t="s">
        <v>57</v>
      </c>
    </row>
    <row r="27" spans="1:18" s="52" customFormat="1" ht="24" customHeight="1">
      <c r="A27" s="23">
        <f t="shared" si="4"/>
        <v>17</v>
      </c>
      <c r="B27" s="24" t="s">
        <v>64</v>
      </c>
      <c r="C27" s="25" t="s">
        <v>24</v>
      </c>
      <c r="D27" s="25">
        <v>3</v>
      </c>
      <c r="E27" s="43" t="s">
        <v>65</v>
      </c>
      <c r="F27" s="27">
        <v>2558</v>
      </c>
      <c r="G27" s="51">
        <v>29</v>
      </c>
      <c r="H27" s="29">
        <f t="shared" si="8"/>
        <v>3274.1935483870966</v>
      </c>
      <c r="I27" s="51"/>
      <c r="J27" s="51">
        <v>9</v>
      </c>
      <c r="K27" s="31">
        <f t="shared" si="6"/>
        <v>31500</v>
      </c>
      <c r="L27" s="51"/>
      <c r="M27" s="32">
        <v>12</v>
      </c>
      <c r="N27" s="33">
        <f t="shared" si="7"/>
        <v>42000</v>
      </c>
      <c r="O27" s="51"/>
      <c r="P27" s="34">
        <f t="shared" si="5"/>
        <v>76774.19354838709</v>
      </c>
      <c r="Q27" s="35"/>
      <c r="R27" s="26" t="s">
        <v>66</v>
      </c>
    </row>
    <row r="28" spans="1:18" s="52" customFormat="1" ht="24" customHeight="1">
      <c r="A28" s="23">
        <f t="shared" si="4"/>
        <v>18</v>
      </c>
      <c r="B28" s="36" t="s">
        <v>67</v>
      </c>
      <c r="C28" s="32" t="s">
        <v>24</v>
      </c>
      <c r="D28" s="37" t="s">
        <v>68</v>
      </c>
      <c r="E28" s="38" t="s">
        <v>65</v>
      </c>
      <c r="F28" s="32">
        <v>2558</v>
      </c>
      <c r="G28" s="32">
        <v>3</v>
      </c>
      <c r="H28" s="29">
        <f t="shared" si="8"/>
        <v>338.7096774193548</v>
      </c>
      <c r="I28" s="32"/>
      <c r="J28" s="32">
        <v>9</v>
      </c>
      <c r="K28" s="31">
        <f t="shared" si="6"/>
        <v>31500</v>
      </c>
      <c r="L28" s="32"/>
      <c r="M28" s="32">
        <v>12</v>
      </c>
      <c r="N28" s="33">
        <f t="shared" si="7"/>
        <v>42000</v>
      </c>
      <c r="O28" s="32"/>
      <c r="P28" s="34">
        <f t="shared" si="5"/>
        <v>73838.70967741936</v>
      </c>
      <c r="Q28" s="35"/>
      <c r="R28" s="26" t="s">
        <v>66</v>
      </c>
    </row>
    <row r="29" spans="1:18" s="52" customFormat="1" ht="24" customHeight="1">
      <c r="A29" s="23">
        <f t="shared" si="4"/>
        <v>19</v>
      </c>
      <c r="B29" s="36" t="s">
        <v>69</v>
      </c>
      <c r="C29" s="32" t="s">
        <v>24</v>
      </c>
      <c r="D29" s="37" t="s">
        <v>70</v>
      </c>
      <c r="E29" s="39" t="s">
        <v>71</v>
      </c>
      <c r="F29" s="32">
        <v>2559</v>
      </c>
      <c r="G29" s="32">
        <v>27</v>
      </c>
      <c r="H29" s="29">
        <f t="shared" si="8"/>
        <v>3048.3870967741937</v>
      </c>
      <c r="I29" s="32"/>
      <c r="J29" s="32">
        <v>8</v>
      </c>
      <c r="K29" s="31">
        <f t="shared" si="6"/>
        <v>28000</v>
      </c>
      <c r="L29" s="32"/>
      <c r="M29" s="32">
        <v>12</v>
      </c>
      <c r="N29" s="33">
        <f t="shared" si="7"/>
        <v>42000</v>
      </c>
      <c r="O29" s="32"/>
      <c r="P29" s="34">
        <f t="shared" si="5"/>
        <v>73048.3870967742</v>
      </c>
      <c r="Q29" s="35"/>
      <c r="R29" s="26" t="s">
        <v>66</v>
      </c>
    </row>
    <row r="30" spans="1:18" s="52" customFormat="1" ht="24" customHeight="1">
      <c r="A30" s="23">
        <f t="shared" si="4"/>
        <v>20</v>
      </c>
      <c r="B30" s="36" t="s">
        <v>233</v>
      </c>
      <c r="C30" s="32" t="s">
        <v>24</v>
      </c>
      <c r="D30" s="37" t="s">
        <v>68</v>
      </c>
      <c r="E30" s="39" t="s">
        <v>25</v>
      </c>
      <c r="F30" s="32">
        <v>2558</v>
      </c>
      <c r="G30" s="32">
        <v>3</v>
      </c>
      <c r="H30" s="29">
        <f t="shared" si="8"/>
        <v>338.7096774193548</v>
      </c>
      <c r="I30" s="32"/>
      <c r="J30" s="32">
        <v>14</v>
      </c>
      <c r="K30" s="31">
        <f t="shared" si="6"/>
        <v>49000</v>
      </c>
      <c r="L30" s="32"/>
      <c r="M30" s="32">
        <v>12</v>
      </c>
      <c r="N30" s="33">
        <f t="shared" si="7"/>
        <v>42000</v>
      </c>
      <c r="O30" s="32"/>
      <c r="P30" s="34">
        <f t="shared" si="5"/>
        <v>91338.70967741936</v>
      </c>
      <c r="Q30" s="35"/>
      <c r="R30" s="26" t="s">
        <v>234</v>
      </c>
    </row>
    <row r="31" spans="1:18" s="52" customFormat="1" ht="24" customHeight="1">
      <c r="A31" s="23">
        <f t="shared" si="4"/>
        <v>21</v>
      </c>
      <c r="B31" s="36" t="s">
        <v>72</v>
      </c>
      <c r="C31" s="32" t="s">
        <v>59</v>
      </c>
      <c r="D31" s="37" t="s">
        <v>44</v>
      </c>
      <c r="E31" s="39" t="s">
        <v>73</v>
      </c>
      <c r="F31" s="32">
        <v>2558</v>
      </c>
      <c r="G31" s="32">
        <v>16</v>
      </c>
      <c r="H31" s="29">
        <f>2100*G31/30</f>
        <v>1120</v>
      </c>
      <c r="I31" s="44">
        <f>G31*5600/31</f>
        <v>2890.3225806451615</v>
      </c>
      <c r="J31" s="32">
        <v>14</v>
      </c>
      <c r="K31" s="31">
        <f>J31*2100</f>
        <v>29400</v>
      </c>
      <c r="L31" s="33">
        <f>J31*5600</f>
        <v>78400</v>
      </c>
      <c r="M31" s="32">
        <v>12</v>
      </c>
      <c r="N31" s="45">
        <f>M31*2100</f>
        <v>25200</v>
      </c>
      <c r="O31" s="45">
        <f>M31*5600</f>
        <v>67200</v>
      </c>
      <c r="P31" s="34">
        <f t="shared" si="5"/>
        <v>55720</v>
      </c>
      <c r="Q31" s="35">
        <f>I31+L31+O31</f>
        <v>148490.32258064515</v>
      </c>
      <c r="R31" s="36" t="s">
        <v>74</v>
      </c>
    </row>
    <row r="32" spans="1:18" s="52" customFormat="1" ht="24" customHeight="1">
      <c r="A32" s="23">
        <f t="shared" si="4"/>
        <v>22</v>
      </c>
      <c r="B32" s="36" t="s">
        <v>75</v>
      </c>
      <c r="C32" s="32" t="s">
        <v>59</v>
      </c>
      <c r="D32" s="37" t="s">
        <v>68</v>
      </c>
      <c r="E32" s="39" t="s">
        <v>71</v>
      </c>
      <c r="F32" s="37">
        <v>2559</v>
      </c>
      <c r="G32" s="32">
        <v>3</v>
      </c>
      <c r="H32" s="29">
        <f>G32*2100/31</f>
        <v>203.2258064516129</v>
      </c>
      <c r="I32" s="44">
        <f>G32*5600/31</f>
        <v>541.9354838709677</v>
      </c>
      <c r="J32" s="32">
        <v>9</v>
      </c>
      <c r="K32" s="46">
        <f>J32*2100</f>
        <v>18900</v>
      </c>
      <c r="L32" s="47">
        <f>J32*5600</f>
        <v>50400</v>
      </c>
      <c r="M32" s="32">
        <v>12</v>
      </c>
      <c r="N32" s="29">
        <f>M32*2100</f>
        <v>25200</v>
      </c>
      <c r="O32" s="29">
        <f>M32*5600</f>
        <v>67200</v>
      </c>
      <c r="P32" s="34">
        <f t="shared" si="5"/>
        <v>44303.22580645161</v>
      </c>
      <c r="Q32" s="35">
        <f>I32+L32+O32</f>
        <v>118141.93548387097</v>
      </c>
      <c r="R32" s="36" t="s">
        <v>76</v>
      </c>
    </row>
    <row r="33" spans="1:18" s="11" customFormat="1" ht="24" customHeight="1">
      <c r="A33" s="23">
        <f t="shared" si="4"/>
        <v>23</v>
      </c>
      <c r="B33" s="36" t="s">
        <v>77</v>
      </c>
      <c r="C33" s="32" t="s">
        <v>59</v>
      </c>
      <c r="D33" s="37" t="s">
        <v>54</v>
      </c>
      <c r="E33" s="39" t="s">
        <v>78</v>
      </c>
      <c r="F33" s="37">
        <v>2556</v>
      </c>
      <c r="G33" s="32">
        <v>13</v>
      </c>
      <c r="H33" s="29">
        <f>G33*2100/30</f>
        <v>910</v>
      </c>
      <c r="I33" s="44">
        <f>G33*5600/30</f>
        <v>2426.6666666666665</v>
      </c>
      <c r="J33" s="32">
        <v>41</v>
      </c>
      <c r="K33" s="46">
        <f aca="true" t="shared" si="9" ref="K33:K96">J33*2100</f>
        <v>86100</v>
      </c>
      <c r="L33" s="47">
        <f aca="true" t="shared" si="10" ref="L33:L96">J33*5600</f>
        <v>229600</v>
      </c>
      <c r="M33" s="32">
        <v>12</v>
      </c>
      <c r="N33" s="29">
        <f aca="true" t="shared" si="11" ref="N33:N96">M33*2100</f>
        <v>25200</v>
      </c>
      <c r="O33" s="29">
        <f aca="true" t="shared" si="12" ref="O33:O96">M33*5600</f>
        <v>67200</v>
      </c>
      <c r="P33" s="34">
        <f aca="true" t="shared" si="13" ref="P33:Q96">H33+K33+N33</f>
        <v>112210</v>
      </c>
      <c r="Q33" s="35">
        <f t="shared" si="13"/>
        <v>299226.6666666666</v>
      </c>
      <c r="R33" s="36" t="s">
        <v>76</v>
      </c>
    </row>
    <row r="34" spans="1:18" s="11" customFormat="1" ht="24" customHeight="1">
      <c r="A34" s="23">
        <f t="shared" si="4"/>
        <v>24</v>
      </c>
      <c r="B34" s="36" t="s">
        <v>79</v>
      </c>
      <c r="C34" s="32" t="s">
        <v>59</v>
      </c>
      <c r="D34" s="37" t="s">
        <v>80</v>
      </c>
      <c r="E34" s="39" t="s">
        <v>78</v>
      </c>
      <c r="F34" s="37">
        <v>2556</v>
      </c>
      <c r="G34" s="32">
        <v>7</v>
      </c>
      <c r="H34" s="29">
        <f>G34*2100/30</f>
        <v>490</v>
      </c>
      <c r="I34" s="44">
        <f>G34*5600/30</f>
        <v>1306.6666666666667</v>
      </c>
      <c r="J34" s="32">
        <v>41</v>
      </c>
      <c r="K34" s="46">
        <f t="shared" si="9"/>
        <v>86100</v>
      </c>
      <c r="L34" s="47">
        <f t="shared" si="10"/>
        <v>229600</v>
      </c>
      <c r="M34" s="32">
        <v>12</v>
      </c>
      <c r="N34" s="29">
        <f t="shared" si="11"/>
        <v>25200</v>
      </c>
      <c r="O34" s="29">
        <f t="shared" si="12"/>
        <v>67200</v>
      </c>
      <c r="P34" s="34">
        <f t="shared" si="13"/>
        <v>111790</v>
      </c>
      <c r="Q34" s="35">
        <f t="shared" si="13"/>
        <v>298106.6666666666</v>
      </c>
      <c r="R34" s="36" t="s">
        <v>76</v>
      </c>
    </row>
    <row r="35" spans="1:18" s="11" customFormat="1" ht="24" customHeight="1">
      <c r="A35" s="23">
        <f t="shared" si="4"/>
        <v>25</v>
      </c>
      <c r="B35" s="36" t="s">
        <v>81</v>
      </c>
      <c r="C35" s="32" t="s">
        <v>59</v>
      </c>
      <c r="D35" s="37" t="s">
        <v>82</v>
      </c>
      <c r="E35" s="39" t="s">
        <v>83</v>
      </c>
      <c r="F35" s="37">
        <v>2556</v>
      </c>
      <c r="G35" s="32">
        <v>12</v>
      </c>
      <c r="H35" s="29">
        <f>G35*2100/31</f>
        <v>812.9032258064516</v>
      </c>
      <c r="I35" s="44">
        <f>G35*5600/31</f>
        <v>2167.7419354838707</v>
      </c>
      <c r="J35" s="32">
        <v>40</v>
      </c>
      <c r="K35" s="46">
        <f t="shared" si="9"/>
        <v>84000</v>
      </c>
      <c r="L35" s="47">
        <f t="shared" si="10"/>
        <v>224000</v>
      </c>
      <c r="M35" s="32">
        <v>12</v>
      </c>
      <c r="N35" s="29">
        <f t="shared" si="11"/>
        <v>25200</v>
      </c>
      <c r="O35" s="29">
        <f t="shared" si="12"/>
        <v>67200</v>
      </c>
      <c r="P35" s="34">
        <f t="shared" si="13"/>
        <v>110012.90322580645</v>
      </c>
      <c r="Q35" s="35">
        <f t="shared" si="13"/>
        <v>293367.7419354839</v>
      </c>
      <c r="R35" s="36" t="s">
        <v>76</v>
      </c>
    </row>
    <row r="36" spans="1:18" s="11" customFormat="1" ht="24" customHeight="1">
      <c r="A36" s="23">
        <f t="shared" si="4"/>
        <v>26</v>
      </c>
      <c r="B36" s="36" t="s">
        <v>84</v>
      </c>
      <c r="C36" s="32" t="s">
        <v>59</v>
      </c>
      <c r="D36" s="37" t="s">
        <v>85</v>
      </c>
      <c r="E36" s="39" t="s">
        <v>86</v>
      </c>
      <c r="F36" s="37">
        <v>2556</v>
      </c>
      <c r="G36" s="32">
        <v>10</v>
      </c>
      <c r="H36" s="29">
        <f>G36*2100/30</f>
        <v>700</v>
      </c>
      <c r="I36" s="44">
        <f>G36*5600/30</f>
        <v>1866.6666666666667</v>
      </c>
      <c r="J36" s="32">
        <v>39</v>
      </c>
      <c r="K36" s="46">
        <f t="shared" si="9"/>
        <v>81900</v>
      </c>
      <c r="L36" s="47">
        <f t="shared" si="10"/>
        <v>218400</v>
      </c>
      <c r="M36" s="32">
        <v>12</v>
      </c>
      <c r="N36" s="29">
        <f t="shared" si="11"/>
        <v>25200</v>
      </c>
      <c r="O36" s="29">
        <f t="shared" si="12"/>
        <v>67200</v>
      </c>
      <c r="P36" s="34">
        <f t="shared" si="13"/>
        <v>107800</v>
      </c>
      <c r="Q36" s="35">
        <f t="shared" si="13"/>
        <v>287466.6666666666</v>
      </c>
      <c r="R36" s="36" t="s">
        <v>76</v>
      </c>
    </row>
    <row r="37" spans="1:18" s="11" customFormat="1" ht="24" customHeight="1">
      <c r="A37" s="23">
        <f t="shared" si="4"/>
        <v>27</v>
      </c>
      <c r="B37" s="36" t="s">
        <v>87</v>
      </c>
      <c r="C37" s="32" t="s">
        <v>59</v>
      </c>
      <c r="D37" s="37" t="s">
        <v>88</v>
      </c>
      <c r="E37" s="39" t="s">
        <v>86</v>
      </c>
      <c r="F37" s="37">
        <v>2556</v>
      </c>
      <c r="G37" s="32">
        <v>19</v>
      </c>
      <c r="H37" s="29">
        <f>G37*2100/30</f>
        <v>1330</v>
      </c>
      <c r="I37" s="44">
        <f>G37*5600/30</f>
        <v>3546.6666666666665</v>
      </c>
      <c r="J37" s="32">
        <v>39</v>
      </c>
      <c r="K37" s="46">
        <f t="shared" si="9"/>
        <v>81900</v>
      </c>
      <c r="L37" s="47">
        <f t="shared" si="10"/>
        <v>218400</v>
      </c>
      <c r="M37" s="32">
        <v>12</v>
      </c>
      <c r="N37" s="29">
        <f t="shared" si="11"/>
        <v>25200</v>
      </c>
      <c r="O37" s="29">
        <f t="shared" si="12"/>
        <v>67200</v>
      </c>
      <c r="P37" s="34">
        <f t="shared" si="13"/>
        <v>108430</v>
      </c>
      <c r="Q37" s="35">
        <f t="shared" si="13"/>
        <v>289146.6666666666</v>
      </c>
      <c r="R37" s="36" t="s">
        <v>76</v>
      </c>
    </row>
    <row r="38" spans="1:18" s="11" customFormat="1" ht="24" customHeight="1">
      <c r="A38" s="23">
        <f t="shared" si="4"/>
        <v>28</v>
      </c>
      <c r="B38" s="36" t="s">
        <v>89</v>
      </c>
      <c r="C38" s="32" t="s">
        <v>59</v>
      </c>
      <c r="D38" s="37" t="s">
        <v>90</v>
      </c>
      <c r="E38" s="39" t="s">
        <v>29</v>
      </c>
      <c r="F38" s="37">
        <v>2556</v>
      </c>
      <c r="G38" s="32">
        <v>4</v>
      </c>
      <c r="H38" s="29">
        <f>G38*2100/31</f>
        <v>270.96774193548384</v>
      </c>
      <c r="I38" s="44">
        <f>G38*5600/31</f>
        <v>722.5806451612904</v>
      </c>
      <c r="J38" s="32">
        <v>37</v>
      </c>
      <c r="K38" s="46">
        <f t="shared" si="9"/>
        <v>77700</v>
      </c>
      <c r="L38" s="47">
        <f t="shared" si="10"/>
        <v>207200</v>
      </c>
      <c r="M38" s="32">
        <v>12</v>
      </c>
      <c r="N38" s="29">
        <f t="shared" si="11"/>
        <v>25200</v>
      </c>
      <c r="O38" s="29">
        <f t="shared" si="12"/>
        <v>67200</v>
      </c>
      <c r="P38" s="34">
        <f t="shared" si="13"/>
        <v>103170.96774193548</v>
      </c>
      <c r="Q38" s="35">
        <f t="shared" si="13"/>
        <v>275122.58064516133</v>
      </c>
      <c r="R38" s="36" t="s">
        <v>76</v>
      </c>
    </row>
    <row r="39" spans="1:18" s="11" customFormat="1" ht="24" customHeight="1">
      <c r="A39" s="23">
        <f t="shared" si="4"/>
        <v>29</v>
      </c>
      <c r="B39" s="36" t="s">
        <v>91</v>
      </c>
      <c r="C39" s="32" t="s">
        <v>59</v>
      </c>
      <c r="D39" s="37" t="s">
        <v>92</v>
      </c>
      <c r="E39" s="39" t="s">
        <v>41</v>
      </c>
      <c r="F39" s="37" t="s">
        <v>93</v>
      </c>
      <c r="G39" s="32">
        <v>5</v>
      </c>
      <c r="H39" s="29">
        <f>G39*2100/30</f>
        <v>350</v>
      </c>
      <c r="I39" s="44">
        <f>G39*5600/30</f>
        <v>933.3333333333334</v>
      </c>
      <c r="J39" s="32">
        <v>36</v>
      </c>
      <c r="K39" s="46">
        <f t="shared" si="9"/>
        <v>75600</v>
      </c>
      <c r="L39" s="47">
        <f t="shared" si="10"/>
        <v>201600</v>
      </c>
      <c r="M39" s="32">
        <v>12</v>
      </c>
      <c r="N39" s="29">
        <f t="shared" si="11"/>
        <v>25200</v>
      </c>
      <c r="O39" s="29">
        <f t="shared" si="12"/>
        <v>67200</v>
      </c>
      <c r="P39" s="34">
        <f t="shared" si="13"/>
        <v>101150</v>
      </c>
      <c r="Q39" s="35">
        <f t="shared" si="13"/>
        <v>269733.3333333334</v>
      </c>
      <c r="R39" s="36" t="s">
        <v>76</v>
      </c>
    </row>
    <row r="40" spans="1:18" s="11" customFormat="1" ht="24" customHeight="1">
      <c r="A40" s="23">
        <f t="shared" si="4"/>
        <v>30</v>
      </c>
      <c r="B40" s="36" t="s">
        <v>94</v>
      </c>
      <c r="C40" s="32" t="s">
        <v>59</v>
      </c>
      <c r="D40" s="37">
        <v>1</v>
      </c>
      <c r="E40" s="39" t="s">
        <v>95</v>
      </c>
      <c r="F40" s="37">
        <v>2556</v>
      </c>
      <c r="G40" s="32">
        <v>30</v>
      </c>
      <c r="H40" s="29">
        <f>G40*2100/30</f>
        <v>2100</v>
      </c>
      <c r="I40" s="44">
        <f>G40*5600/30</f>
        <v>5600</v>
      </c>
      <c r="J40" s="32">
        <v>34</v>
      </c>
      <c r="K40" s="46">
        <f t="shared" si="9"/>
        <v>71400</v>
      </c>
      <c r="L40" s="47">
        <f t="shared" si="10"/>
        <v>190400</v>
      </c>
      <c r="M40" s="32">
        <v>12</v>
      </c>
      <c r="N40" s="29">
        <f t="shared" si="11"/>
        <v>25200</v>
      </c>
      <c r="O40" s="29">
        <f t="shared" si="12"/>
        <v>67200</v>
      </c>
      <c r="P40" s="34">
        <f t="shared" si="13"/>
        <v>98700</v>
      </c>
      <c r="Q40" s="35">
        <f t="shared" si="13"/>
        <v>263200</v>
      </c>
      <c r="R40" s="36" t="s">
        <v>76</v>
      </c>
    </row>
    <row r="41" spans="1:18" s="11" customFormat="1" ht="24" customHeight="1">
      <c r="A41" s="23">
        <f t="shared" si="4"/>
        <v>31</v>
      </c>
      <c r="B41" s="36" t="s">
        <v>96</v>
      </c>
      <c r="C41" s="32" t="s">
        <v>59</v>
      </c>
      <c r="D41" s="37">
        <v>20</v>
      </c>
      <c r="E41" s="39" t="s">
        <v>71</v>
      </c>
      <c r="F41" s="37">
        <v>2557</v>
      </c>
      <c r="G41" s="32">
        <v>12</v>
      </c>
      <c r="H41" s="29">
        <f>G41*2100/31</f>
        <v>812.9032258064516</v>
      </c>
      <c r="I41" s="44">
        <f>G41*5600/31</f>
        <v>2167.7419354838707</v>
      </c>
      <c r="J41" s="32">
        <v>32</v>
      </c>
      <c r="K41" s="46">
        <f t="shared" si="9"/>
        <v>67200</v>
      </c>
      <c r="L41" s="47">
        <f t="shared" si="10"/>
        <v>179200</v>
      </c>
      <c r="M41" s="32">
        <v>12</v>
      </c>
      <c r="N41" s="29">
        <f t="shared" si="11"/>
        <v>25200</v>
      </c>
      <c r="O41" s="29">
        <f t="shared" si="12"/>
        <v>67200</v>
      </c>
      <c r="P41" s="34">
        <f t="shared" si="13"/>
        <v>93212.90322580645</v>
      </c>
      <c r="Q41" s="35">
        <f t="shared" si="13"/>
        <v>248567.74193548388</v>
      </c>
      <c r="R41" s="36" t="s">
        <v>76</v>
      </c>
    </row>
    <row r="42" spans="1:18" s="11" customFormat="1" ht="24" customHeight="1">
      <c r="A42" s="23">
        <f t="shared" si="4"/>
        <v>32</v>
      </c>
      <c r="B42" s="36" t="s">
        <v>97</v>
      </c>
      <c r="C42" s="32" t="s">
        <v>59</v>
      </c>
      <c r="D42" s="37">
        <v>20</v>
      </c>
      <c r="E42" s="39" t="s">
        <v>60</v>
      </c>
      <c r="F42" s="37">
        <v>2557</v>
      </c>
      <c r="G42" s="32">
        <v>12</v>
      </c>
      <c r="H42" s="29">
        <f>G42*2100/31</f>
        <v>812.9032258064516</v>
      </c>
      <c r="I42" s="44">
        <f>G42*5600/31</f>
        <v>2167.7419354838707</v>
      </c>
      <c r="J42" s="32">
        <v>30</v>
      </c>
      <c r="K42" s="46">
        <f t="shared" si="9"/>
        <v>63000</v>
      </c>
      <c r="L42" s="47">
        <f t="shared" si="10"/>
        <v>168000</v>
      </c>
      <c r="M42" s="32">
        <v>12</v>
      </c>
      <c r="N42" s="29">
        <f t="shared" si="11"/>
        <v>25200</v>
      </c>
      <c r="O42" s="29">
        <f t="shared" si="12"/>
        <v>67200</v>
      </c>
      <c r="P42" s="34">
        <f t="shared" si="13"/>
        <v>89012.90322580645</v>
      </c>
      <c r="Q42" s="35">
        <f t="shared" si="13"/>
        <v>237367.74193548388</v>
      </c>
      <c r="R42" s="36" t="s">
        <v>76</v>
      </c>
    </row>
    <row r="43" spans="1:18" s="11" customFormat="1" ht="24" customHeight="1">
      <c r="A43" s="23">
        <f t="shared" si="4"/>
        <v>33</v>
      </c>
      <c r="B43" s="36" t="s">
        <v>98</v>
      </c>
      <c r="C43" s="32" t="s">
        <v>59</v>
      </c>
      <c r="D43" s="37">
        <v>25</v>
      </c>
      <c r="E43" s="39" t="s">
        <v>78</v>
      </c>
      <c r="F43" s="37">
        <v>2557</v>
      </c>
      <c r="G43" s="32">
        <v>6</v>
      </c>
      <c r="H43" s="29">
        <f>G43*2100/30</f>
        <v>420</v>
      </c>
      <c r="I43" s="44">
        <f>G43*5600/30</f>
        <v>1120</v>
      </c>
      <c r="J43" s="32">
        <v>29</v>
      </c>
      <c r="K43" s="46">
        <f t="shared" si="9"/>
        <v>60900</v>
      </c>
      <c r="L43" s="47">
        <f t="shared" si="10"/>
        <v>162400</v>
      </c>
      <c r="M43" s="32">
        <v>12</v>
      </c>
      <c r="N43" s="29">
        <f t="shared" si="11"/>
        <v>25200</v>
      </c>
      <c r="O43" s="29">
        <f t="shared" si="12"/>
        <v>67200</v>
      </c>
      <c r="P43" s="34">
        <f t="shared" si="13"/>
        <v>86520</v>
      </c>
      <c r="Q43" s="35">
        <f t="shared" si="13"/>
        <v>230720</v>
      </c>
      <c r="R43" s="36" t="s">
        <v>76</v>
      </c>
    </row>
    <row r="44" spans="1:18" s="11" customFormat="1" ht="24" customHeight="1">
      <c r="A44" s="23">
        <f t="shared" si="4"/>
        <v>34</v>
      </c>
      <c r="B44" s="36" t="s">
        <v>99</v>
      </c>
      <c r="C44" s="32" t="s">
        <v>59</v>
      </c>
      <c r="D44" s="37" t="s">
        <v>100</v>
      </c>
      <c r="E44" s="39" t="s">
        <v>101</v>
      </c>
      <c r="F44" s="37" t="s">
        <v>102</v>
      </c>
      <c r="G44" s="32">
        <v>16</v>
      </c>
      <c r="H44" s="29">
        <f aca="true" t="shared" si="14" ref="H44:H50">G44*2100/31</f>
        <v>1083.8709677419354</v>
      </c>
      <c r="I44" s="44">
        <f aca="true" t="shared" si="15" ref="I44:I50">G44*5600/31</f>
        <v>2890.3225806451615</v>
      </c>
      <c r="J44" s="32">
        <v>30</v>
      </c>
      <c r="K44" s="46">
        <f t="shared" si="9"/>
        <v>63000</v>
      </c>
      <c r="L44" s="47">
        <f t="shared" si="10"/>
        <v>168000</v>
      </c>
      <c r="M44" s="32">
        <v>12</v>
      </c>
      <c r="N44" s="29">
        <f t="shared" si="11"/>
        <v>25200</v>
      </c>
      <c r="O44" s="29">
        <f t="shared" si="12"/>
        <v>67200</v>
      </c>
      <c r="P44" s="34">
        <f t="shared" si="13"/>
        <v>89283.87096774194</v>
      </c>
      <c r="Q44" s="35">
        <f t="shared" si="13"/>
        <v>238090.32258064515</v>
      </c>
      <c r="R44" s="36" t="s">
        <v>76</v>
      </c>
    </row>
    <row r="45" spans="1:18" s="11" customFormat="1" ht="24" customHeight="1">
      <c r="A45" s="23">
        <f t="shared" si="4"/>
        <v>35</v>
      </c>
      <c r="B45" s="36" t="s">
        <v>103</v>
      </c>
      <c r="C45" s="32" t="s">
        <v>59</v>
      </c>
      <c r="D45" s="37" t="s">
        <v>52</v>
      </c>
      <c r="E45" s="39" t="s">
        <v>29</v>
      </c>
      <c r="F45" s="37" t="s">
        <v>102</v>
      </c>
      <c r="G45" s="32">
        <v>18</v>
      </c>
      <c r="H45" s="29">
        <f t="shared" si="14"/>
        <v>1219.3548387096773</v>
      </c>
      <c r="I45" s="44">
        <f t="shared" si="15"/>
        <v>3251.6129032258063</v>
      </c>
      <c r="J45" s="32">
        <v>25</v>
      </c>
      <c r="K45" s="46">
        <f t="shared" si="9"/>
        <v>52500</v>
      </c>
      <c r="L45" s="47">
        <f t="shared" si="10"/>
        <v>140000</v>
      </c>
      <c r="M45" s="32">
        <v>12</v>
      </c>
      <c r="N45" s="29">
        <f t="shared" si="11"/>
        <v>25200</v>
      </c>
      <c r="O45" s="29">
        <f t="shared" si="12"/>
        <v>67200</v>
      </c>
      <c r="P45" s="34">
        <f t="shared" si="13"/>
        <v>78919.35483870967</v>
      </c>
      <c r="Q45" s="35">
        <f t="shared" si="13"/>
        <v>210451.61290322582</v>
      </c>
      <c r="R45" s="36" t="s">
        <v>76</v>
      </c>
    </row>
    <row r="46" spans="1:18" s="11" customFormat="1" ht="24" customHeight="1">
      <c r="A46" s="23">
        <f t="shared" si="4"/>
        <v>36</v>
      </c>
      <c r="B46" s="36" t="s">
        <v>104</v>
      </c>
      <c r="C46" s="32" t="s">
        <v>59</v>
      </c>
      <c r="D46" s="37" t="s">
        <v>44</v>
      </c>
      <c r="E46" s="39" t="s">
        <v>29</v>
      </c>
      <c r="F46" s="37" t="s">
        <v>102</v>
      </c>
      <c r="G46" s="32">
        <v>17</v>
      </c>
      <c r="H46" s="29">
        <f t="shared" si="14"/>
        <v>1151.6129032258063</v>
      </c>
      <c r="I46" s="44">
        <f t="shared" si="15"/>
        <v>3070.967741935484</v>
      </c>
      <c r="J46" s="32">
        <v>25</v>
      </c>
      <c r="K46" s="46">
        <f t="shared" si="9"/>
        <v>52500</v>
      </c>
      <c r="L46" s="47">
        <f t="shared" si="10"/>
        <v>140000</v>
      </c>
      <c r="M46" s="32">
        <v>12</v>
      </c>
      <c r="N46" s="29">
        <f t="shared" si="11"/>
        <v>25200</v>
      </c>
      <c r="O46" s="29">
        <f t="shared" si="12"/>
        <v>67200</v>
      </c>
      <c r="P46" s="34">
        <f t="shared" si="13"/>
        <v>78851.6129032258</v>
      </c>
      <c r="Q46" s="35">
        <f t="shared" si="13"/>
        <v>210270.96774193548</v>
      </c>
      <c r="R46" s="36" t="s">
        <v>76</v>
      </c>
    </row>
    <row r="47" spans="1:18" s="11" customFormat="1" ht="24" customHeight="1">
      <c r="A47" s="23">
        <f t="shared" si="4"/>
        <v>37</v>
      </c>
      <c r="B47" s="36" t="s">
        <v>105</v>
      </c>
      <c r="C47" s="32" t="s">
        <v>59</v>
      </c>
      <c r="D47" s="37" t="s">
        <v>44</v>
      </c>
      <c r="E47" s="39" t="s">
        <v>29</v>
      </c>
      <c r="F47" s="37" t="s">
        <v>102</v>
      </c>
      <c r="G47" s="32">
        <v>17</v>
      </c>
      <c r="H47" s="29">
        <f t="shared" si="14"/>
        <v>1151.6129032258063</v>
      </c>
      <c r="I47" s="44">
        <f t="shared" si="15"/>
        <v>3070.967741935484</v>
      </c>
      <c r="J47" s="32">
        <v>25</v>
      </c>
      <c r="K47" s="46">
        <f t="shared" si="9"/>
        <v>52500</v>
      </c>
      <c r="L47" s="47">
        <f t="shared" si="10"/>
        <v>140000</v>
      </c>
      <c r="M47" s="32">
        <v>12</v>
      </c>
      <c r="N47" s="29">
        <f t="shared" si="11"/>
        <v>25200</v>
      </c>
      <c r="O47" s="29">
        <f t="shared" si="12"/>
        <v>67200</v>
      </c>
      <c r="P47" s="34">
        <f t="shared" si="13"/>
        <v>78851.6129032258</v>
      </c>
      <c r="Q47" s="35">
        <f t="shared" si="13"/>
        <v>210270.96774193548</v>
      </c>
      <c r="R47" s="36" t="s">
        <v>76</v>
      </c>
    </row>
    <row r="48" spans="1:18" s="11" customFormat="1" ht="24" customHeight="1">
      <c r="A48" s="23">
        <f t="shared" si="4"/>
        <v>38</v>
      </c>
      <c r="B48" s="36" t="s">
        <v>106</v>
      </c>
      <c r="C48" s="32" t="s">
        <v>59</v>
      </c>
      <c r="D48" s="37" t="s">
        <v>107</v>
      </c>
      <c r="E48" s="39" t="s">
        <v>25</v>
      </c>
      <c r="F48" s="37" t="s">
        <v>102</v>
      </c>
      <c r="G48" s="32">
        <v>30</v>
      </c>
      <c r="H48" s="29">
        <f t="shared" si="14"/>
        <v>2032.258064516129</v>
      </c>
      <c r="I48" s="44">
        <f t="shared" si="15"/>
        <v>5419.354838709677</v>
      </c>
      <c r="J48" s="32">
        <v>26</v>
      </c>
      <c r="K48" s="46">
        <f t="shared" si="9"/>
        <v>54600</v>
      </c>
      <c r="L48" s="47">
        <f t="shared" si="10"/>
        <v>145600</v>
      </c>
      <c r="M48" s="32">
        <v>12</v>
      </c>
      <c r="N48" s="29">
        <f t="shared" si="11"/>
        <v>25200</v>
      </c>
      <c r="O48" s="29">
        <f t="shared" si="12"/>
        <v>67200</v>
      </c>
      <c r="P48" s="34">
        <f t="shared" si="13"/>
        <v>81832.25806451612</v>
      </c>
      <c r="Q48" s="35">
        <f t="shared" si="13"/>
        <v>218219.35483870967</v>
      </c>
      <c r="R48" s="36" t="s">
        <v>76</v>
      </c>
    </row>
    <row r="49" spans="1:18" s="11" customFormat="1" ht="24" customHeight="1">
      <c r="A49" s="23">
        <f t="shared" si="4"/>
        <v>39</v>
      </c>
      <c r="B49" s="36" t="s">
        <v>108</v>
      </c>
      <c r="C49" s="32" t="s">
        <v>59</v>
      </c>
      <c r="D49" s="37" t="s">
        <v>52</v>
      </c>
      <c r="E49" s="39" t="s">
        <v>83</v>
      </c>
      <c r="F49" s="37" t="s">
        <v>102</v>
      </c>
      <c r="G49" s="32">
        <v>18</v>
      </c>
      <c r="H49" s="29">
        <f t="shared" si="14"/>
        <v>1219.3548387096773</v>
      </c>
      <c r="I49" s="44">
        <f t="shared" si="15"/>
        <v>3251.6129032258063</v>
      </c>
      <c r="J49" s="32">
        <v>28</v>
      </c>
      <c r="K49" s="46">
        <f t="shared" si="9"/>
        <v>58800</v>
      </c>
      <c r="L49" s="47">
        <f t="shared" si="10"/>
        <v>156800</v>
      </c>
      <c r="M49" s="32">
        <v>12</v>
      </c>
      <c r="N49" s="29">
        <f t="shared" si="11"/>
        <v>25200</v>
      </c>
      <c r="O49" s="29">
        <f t="shared" si="12"/>
        <v>67200</v>
      </c>
      <c r="P49" s="34">
        <f t="shared" si="13"/>
        <v>85219.35483870967</v>
      </c>
      <c r="Q49" s="35">
        <f t="shared" si="13"/>
        <v>227251.61290322582</v>
      </c>
      <c r="R49" s="36" t="s">
        <v>76</v>
      </c>
    </row>
    <row r="50" spans="1:18" s="11" customFormat="1" ht="24" customHeight="1">
      <c r="A50" s="23">
        <f t="shared" si="4"/>
        <v>40</v>
      </c>
      <c r="B50" s="36" t="s">
        <v>109</v>
      </c>
      <c r="C50" s="32" t="s">
        <v>59</v>
      </c>
      <c r="D50" s="37" t="s">
        <v>68</v>
      </c>
      <c r="E50" s="39" t="s">
        <v>83</v>
      </c>
      <c r="F50" s="37" t="s">
        <v>102</v>
      </c>
      <c r="G50" s="32">
        <v>3</v>
      </c>
      <c r="H50" s="29">
        <f t="shared" si="14"/>
        <v>203.2258064516129</v>
      </c>
      <c r="I50" s="44">
        <f t="shared" si="15"/>
        <v>541.9354838709677</v>
      </c>
      <c r="J50" s="32">
        <v>28</v>
      </c>
      <c r="K50" s="46">
        <f t="shared" si="9"/>
        <v>58800</v>
      </c>
      <c r="L50" s="47">
        <f t="shared" si="10"/>
        <v>156800</v>
      </c>
      <c r="M50" s="32">
        <v>12</v>
      </c>
      <c r="N50" s="29">
        <f t="shared" si="11"/>
        <v>25200</v>
      </c>
      <c r="O50" s="29">
        <f t="shared" si="12"/>
        <v>67200</v>
      </c>
      <c r="P50" s="34">
        <f t="shared" si="13"/>
        <v>84203.2258064516</v>
      </c>
      <c r="Q50" s="35">
        <f t="shared" si="13"/>
        <v>224541.93548387097</v>
      </c>
      <c r="R50" s="36" t="s">
        <v>76</v>
      </c>
    </row>
    <row r="51" spans="1:18" s="11" customFormat="1" ht="24" customHeight="1">
      <c r="A51" s="23">
        <f t="shared" si="4"/>
        <v>41</v>
      </c>
      <c r="B51" s="36" t="s">
        <v>110</v>
      </c>
      <c r="C51" s="32" t="s">
        <v>59</v>
      </c>
      <c r="D51" s="37" t="s">
        <v>54</v>
      </c>
      <c r="E51" s="39" t="s">
        <v>95</v>
      </c>
      <c r="F51" s="37" t="s">
        <v>102</v>
      </c>
      <c r="G51" s="32">
        <v>13</v>
      </c>
      <c r="H51" s="29">
        <f>G51*2100/30</f>
        <v>910</v>
      </c>
      <c r="I51" s="44">
        <f>G51*5600/30</f>
        <v>2426.6666666666665</v>
      </c>
      <c r="J51" s="32">
        <v>22</v>
      </c>
      <c r="K51" s="46">
        <f t="shared" si="9"/>
        <v>46200</v>
      </c>
      <c r="L51" s="47">
        <f t="shared" si="10"/>
        <v>123200</v>
      </c>
      <c r="M51" s="32">
        <v>12</v>
      </c>
      <c r="N51" s="29">
        <f t="shared" si="11"/>
        <v>25200</v>
      </c>
      <c r="O51" s="29">
        <f t="shared" si="12"/>
        <v>67200</v>
      </c>
      <c r="P51" s="34">
        <f t="shared" si="13"/>
        <v>72310</v>
      </c>
      <c r="Q51" s="35">
        <f t="shared" si="13"/>
        <v>192826.6666666667</v>
      </c>
      <c r="R51" s="36" t="s">
        <v>76</v>
      </c>
    </row>
    <row r="52" spans="1:18" s="11" customFormat="1" ht="24" customHeight="1">
      <c r="A52" s="23">
        <f t="shared" si="4"/>
        <v>42</v>
      </c>
      <c r="B52" s="36" t="s">
        <v>111</v>
      </c>
      <c r="C52" s="32" t="s">
        <v>59</v>
      </c>
      <c r="D52" s="37" t="s">
        <v>92</v>
      </c>
      <c r="E52" s="39" t="s">
        <v>78</v>
      </c>
      <c r="F52" s="37" t="s">
        <v>93</v>
      </c>
      <c r="G52" s="32">
        <v>5</v>
      </c>
      <c r="H52" s="29">
        <f>G52*2100/30</f>
        <v>350</v>
      </c>
      <c r="I52" s="44">
        <f>G52*5600/30</f>
        <v>933.3333333333334</v>
      </c>
      <c r="J52" s="32">
        <v>41</v>
      </c>
      <c r="K52" s="46">
        <f t="shared" si="9"/>
        <v>86100</v>
      </c>
      <c r="L52" s="47">
        <f t="shared" si="10"/>
        <v>229600</v>
      </c>
      <c r="M52" s="32">
        <v>12</v>
      </c>
      <c r="N52" s="29">
        <f t="shared" si="11"/>
        <v>25200</v>
      </c>
      <c r="O52" s="29">
        <f t="shared" si="12"/>
        <v>67200</v>
      </c>
      <c r="P52" s="34">
        <f t="shared" si="13"/>
        <v>111650</v>
      </c>
      <c r="Q52" s="35">
        <f t="shared" si="13"/>
        <v>297733.3333333334</v>
      </c>
      <c r="R52" s="36" t="s">
        <v>76</v>
      </c>
    </row>
    <row r="53" spans="1:18" s="11" customFormat="1" ht="24" customHeight="1">
      <c r="A53" s="23">
        <f t="shared" si="4"/>
        <v>43</v>
      </c>
      <c r="B53" s="36" t="s">
        <v>112</v>
      </c>
      <c r="C53" s="32" t="s">
        <v>59</v>
      </c>
      <c r="D53" s="37" t="s">
        <v>92</v>
      </c>
      <c r="E53" s="39" t="s">
        <v>78</v>
      </c>
      <c r="F53" s="37" t="s">
        <v>93</v>
      </c>
      <c r="G53" s="32">
        <v>5</v>
      </c>
      <c r="H53" s="29">
        <f>G53*2100/30</f>
        <v>350</v>
      </c>
      <c r="I53" s="44">
        <f>G53*5600/30</f>
        <v>933.3333333333334</v>
      </c>
      <c r="J53" s="32">
        <v>41</v>
      </c>
      <c r="K53" s="46">
        <f t="shared" si="9"/>
        <v>86100</v>
      </c>
      <c r="L53" s="47">
        <f t="shared" si="10"/>
        <v>229600</v>
      </c>
      <c r="M53" s="32">
        <v>12</v>
      </c>
      <c r="N53" s="29">
        <f t="shared" si="11"/>
        <v>25200</v>
      </c>
      <c r="O53" s="29">
        <f t="shared" si="12"/>
        <v>67200</v>
      </c>
      <c r="P53" s="34">
        <f t="shared" si="13"/>
        <v>111650</v>
      </c>
      <c r="Q53" s="35">
        <f t="shared" si="13"/>
        <v>297733.3333333334</v>
      </c>
      <c r="R53" s="36" t="s">
        <v>76</v>
      </c>
    </row>
    <row r="54" spans="1:18" s="11" customFormat="1" ht="24" customHeight="1">
      <c r="A54" s="23">
        <f t="shared" si="4"/>
        <v>44</v>
      </c>
      <c r="B54" s="36" t="s">
        <v>113</v>
      </c>
      <c r="C54" s="32" t="s">
        <v>59</v>
      </c>
      <c r="D54" s="37" t="s">
        <v>114</v>
      </c>
      <c r="E54" s="39" t="s">
        <v>95</v>
      </c>
      <c r="F54" s="37" t="s">
        <v>93</v>
      </c>
      <c r="G54" s="32">
        <v>9</v>
      </c>
      <c r="H54" s="29">
        <f>G54*2100/30</f>
        <v>630</v>
      </c>
      <c r="I54" s="44">
        <f>G54*5600/30</f>
        <v>1680</v>
      </c>
      <c r="J54" s="32">
        <v>34</v>
      </c>
      <c r="K54" s="46">
        <f t="shared" si="9"/>
        <v>71400</v>
      </c>
      <c r="L54" s="47">
        <f t="shared" si="10"/>
        <v>190400</v>
      </c>
      <c r="M54" s="32">
        <v>12</v>
      </c>
      <c r="N54" s="29">
        <f t="shared" si="11"/>
        <v>25200</v>
      </c>
      <c r="O54" s="29">
        <f t="shared" si="12"/>
        <v>67200</v>
      </c>
      <c r="P54" s="34">
        <f t="shared" si="13"/>
        <v>97230</v>
      </c>
      <c r="Q54" s="35">
        <f t="shared" si="13"/>
        <v>259280</v>
      </c>
      <c r="R54" s="36" t="s">
        <v>76</v>
      </c>
    </row>
    <row r="55" spans="1:18" s="11" customFormat="1" ht="24" customHeight="1">
      <c r="A55" s="23">
        <f t="shared" si="4"/>
        <v>45</v>
      </c>
      <c r="B55" s="36" t="s">
        <v>115</v>
      </c>
      <c r="C55" s="32" t="s">
        <v>59</v>
      </c>
      <c r="D55" s="37" t="s">
        <v>92</v>
      </c>
      <c r="E55" s="39" t="s">
        <v>65</v>
      </c>
      <c r="F55" s="37" t="s">
        <v>93</v>
      </c>
      <c r="G55" s="32">
        <v>6</v>
      </c>
      <c r="H55" s="29">
        <f>G55*2100/31</f>
        <v>406.4516129032258</v>
      </c>
      <c r="I55" s="44">
        <f>G55*5600/31</f>
        <v>1083.8709677419354</v>
      </c>
      <c r="J55" s="32">
        <v>33</v>
      </c>
      <c r="K55" s="46">
        <f t="shared" si="9"/>
        <v>69300</v>
      </c>
      <c r="L55" s="47">
        <f t="shared" si="10"/>
        <v>184800</v>
      </c>
      <c r="M55" s="32">
        <v>12</v>
      </c>
      <c r="N55" s="29">
        <f t="shared" si="11"/>
        <v>25200</v>
      </c>
      <c r="O55" s="29">
        <f t="shared" si="12"/>
        <v>67200</v>
      </c>
      <c r="P55" s="34">
        <f t="shared" si="13"/>
        <v>94906.45161290323</v>
      </c>
      <c r="Q55" s="35">
        <f t="shared" si="13"/>
        <v>253083.87096774194</v>
      </c>
      <c r="R55" s="36" t="s">
        <v>76</v>
      </c>
    </row>
    <row r="56" spans="1:18" s="11" customFormat="1" ht="24" customHeight="1">
      <c r="A56" s="23">
        <f t="shared" si="4"/>
        <v>46</v>
      </c>
      <c r="B56" s="36" t="s">
        <v>116</v>
      </c>
      <c r="C56" s="32" t="s">
        <v>59</v>
      </c>
      <c r="D56" s="37" t="s">
        <v>92</v>
      </c>
      <c r="E56" s="39" t="s">
        <v>65</v>
      </c>
      <c r="F56" s="37" t="s">
        <v>93</v>
      </c>
      <c r="G56" s="32">
        <v>6</v>
      </c>
      <c r="H56" s="29">
        <f>G56*2100/31</f>
        <v>406.4516129032258</v>
      </c>
      <c r="I56" s="44">
        <f>G56*5600/31</f>
        <v>1083.8709677419354</v>
      </c>
      <c r="J56" s="32">
        <v>33</v>
      </c>
      <c r="K56" s="46">
        <f t="shared" si="9"/>
        <v>69300</v>
      </c>
      <c r="L56" s="47">
        <f t="shared" si="10"/>
        <v>184800</v>
      </c>
      <c r="M56" s="32">
        <v>12</v>
      </c>
      <c r="N56" s="29">
        <f t="shared" si="11"/>
        <v>25200</v>
      </c>
      <c r="O56" s="29">
        <f t="shared" si="12"/>
        <v>67200</v>
      </c>
      <c r="P56" s="34">
        <f t="shared" si="13"/>
        <v>94906.45161290323</v>
      </c>
      <c r="Q56" s="35">
        <f t="shared" si="13"/>
        <v>253083.87096774194</v>
      </c>
      <c r="R56" s="36" t="s">
        <v>76</v>
      </c>
    </row>
    <row r="57" spans="1:18" s="11" customFormat="1" ht="24" customHeight="1">
      <c r="A57" s="23">
        <f t="shared" si="4"/>
        <v>47</v>
      </c>
      <c r="B57" s="36" t="s">
        <v>117</v>
      </c>
      <c r="C57" s="32" t="s">
        <v>59</v>
      </c>
      <c r="D57" s="37" t="s">
        <v>90</v>
      </c>
      <c r="E57" s="39" t="s">
        <v>101</v>
      </c>
      <c r="F57" s="37" t="s">
        <v>102</v>
      </c>
      <c r="G57" s="32">
        <v>1</v>
      </c>
      <c r="H57" s="29">
        <f>G57*2100/31</f>
        <v>67.74193548387096</v>
      </c>
      <c r="I57" s="44">
        <f>G57*5600/31</f>
        <v>180.6451612903226</v>
      </c>
      <c r="J57" s="32">
        <v>30</v>
      </c>
      <c r="K57" s="46">
        <f t="shared" si="9"/>
        <v>63000</v>
      </c>
      <c r="L57" s="47">
        <f t="shared" si="10"/>
        <v>168000</v>
      </c>
      <c r="M57" s="32">
        <v>12</v>
      </c>
      <c r="N57" s="29">
        <f t="shared" si="11"/>
        <v>25200</v>
      </c>
      <c r="O57" s="29">
        <f t="shared" si="12"/>
        <v>67200</v>
      </c>
      <c r="P57" s="34">
        <f t="shared" si="13"/>
        <v>88267.74193548388</v>
      </c>
      <c r="Q57" s="35">
        <f t="shared" si="13"/>
        <v>235380.64516129033</v>
      </c>
      <c r="R57" s="36" t="s">
        <v>76</v>
      </c>
    </row>
    <row r="58" spans="1:18" s="11" customFormat="1" ht="24" customHeight="1">
      <c r="A58" s="23">
        <f t="shared" si="4"/>
        <v>48</v>
      </c>
      <c r="B58" s="36" t="s">
        <v>118</v>
      </c>
      <c r="C58" s="32" t="s">
        <v>59</v>
      </c>
      <c r="D58" s="37" t="s">
        <v>90</v>
      </c>
      <c r="E58" s="39" t="s">
        <v>101</v>
      </c>
      <c r="F58" s="37" t="s">
        <v>102</v>
      </c>
      <c r="G58" s="32">
        <v>1</v>
      </c>
      <c r="H58" s="29">
        <f>G58*2100/31</f>
        <v>67.74193548387096</v>
      </c>
      <c r="I58" s="44">
        <f>G58*5600/31</f>
        <v>180.6451612903226</v>
      </c>
      <c r="J58" s="32">
        <v>30</v>
      </c>
      <c r="K58" s="46">
        <f t="shared" si="9"/>
        <v>63000</v>
      </c>
      <c r="L58" s="47">
        <f t="shared" si="10"/>
        <v>168000</v>
      </c>
      <c r="M58" s="32">
        <v>12</v>
      </c>
      <c r="N58" s="29">
        <f t="shared" si="11"/>
        <v>25200</v>
      </c>
      <c r="O58" s="29">
        <f t="shared" si="12"/>
        <v>67200</v>
      </c>
      <c r="P58" s="34">
        <f t="shared" si="13"/>
        <v>88267.74193548388</v>
      </c>
      <c r="Q58" s="35">
        <f t="shared" si="13"/>
        <v>235380.64516129033</v>
      </c>
      <c r="R58" s="36" t="s">
        <v>76</v>
      </c>
    </row>
    <row r="59" spans="1:18" s="11" customFormat="1" ht="24" customHeight="1">
      <c r="A59" s="23">
        <f t="shared" si="4"/>
        <v>49</v>
      </c>
      <c r="B59" s="36" t="s">
        <v>119</v>
      </c>
      <c r="C59" s="32" t="s">
        <v>59</v>
      </c>
      <c r="D59" s="37" t="s">
        <v>88</v>
      </c>
      <c r="E59" s="39" t="s">
        <v>29</v>
      </c>
      <c r="F59" s="37" t="s">
        <v>93</v>
      </c>
      <c r="G59" s="32">
        <v>20</v>
      </c>
      <c r="H59" s="29">
        <f>G59*2100/31</f>
        <v>1354.8387096774193</v>
      </c>
      <c r="I59" s="44">
        <f>G59*5600/31</f>
        <v>3612.9032258064517</v>
      </c>
      <c r="J59" s="32">
        <v>37</v>
      </c>
      <c r="K59" s="46">
        <f t="shared" si="9"/>
        <v>77700</v>
      </c>
      <c r="L59" s="47">
        <f t="shared" si="10"/>
        <v>207200</v>
      </c>
      <c r="M59" s="32">
        <v>12</v>
      </c>
      <c r="N59" s="29">
        <f t="shared" si="11"/>
        <v>25200</v>
      </c>
      <c r="O59" s="29">
        <f t="shared" si="12"/>
        <v>67200</v>
      </c>
      <c r="P59" s="34">
        <f t="shared" si="13"/>
        <v>104254.83870967742</v>
      </c>
      <c r="Q59" s="35">
        <f t="shared" si="13"/>
        <v>278012.9032258064</v>
      </c>
      <c r="R59" s="36" t="s">
        <v>76</v>
      </c>
    </row>
    <row r="60" spans="1:18" s="11" customFormat="1" ht="24" customHeight="1">
      <c r="A60" s="23">
        <f t="shared" si="4"/>
        <v>50</v>
      </c>
      <c r="B60" s="36" t="s">
        <v>120</v>
      </c>
      <c r="C60" s="32" t="s">
        <v>59</v>
      </c>
      <c r="D60" s="37" t="s">
        <v>121</v>
      </c>
      <c r="E60" s="39" t="s">
        <v>41</v>
      </c>
      <c r="F60" s="37" t="s">
        <v>93</v>
      </c>
      <c r="G60" s="32">
        <v>1</v>
      </c>
      <c r="H60" s="29">
        <f>G60*2100/30</f>
        <v>70</v>
      </c>
      <c r="I60" s="44">
        <f>G60*5600/30</f>
        <v>186.66666666666666</v>
      </c>
      <c r="J60" s="32">
        <v>36</v>
      </c>
      <c r="K60" s="46">
        <f t="shared" si="9"/>
        <v>75600</v>
      </c>
      <c r="L60" s="47">
        <f t="shared" si="10"/>
        <v>201600</v>
      </c>
      <c r="M60" s="32">
        <v>12</v>
      </c>
      <c r="N60" s="29">
        <f t="shared" si="11"/>
        <v>25200</v>
      </c>
      <c r="O60" s="29">
        <f t="shared" si="12"/>
        <v>67200</v>
      </c>
      <c r="P60" s="34">
        <f t="shared" si="13"/>
        <v>100870</v>
      </c>
      <c r="Q60" s="35">
        <f t="shared" si="13"/>
        <v>268986.6666666666</v>
      </c>
      <c r="R60" s="36" t="s">
        <v>76</v>
      </c>
    </row>
    <row r="61" spans="1:18" s="11" customFormat="1" ht="24" customHeight="1">
      <c r="A61" s="23">
        <f t="shared" si="4"/>
        <v>51</v>
      </c>
      <c r="B61" s="36" t="s">
        <v>122</v>
      </c>
      <c r="C61" s="32" t="s">
        <v>59</v>
      </c>
      <c r="D61" s="37" t="s">
        <v>92</v>
      </c>
      <c r="E61" s="39" t="s">
        <v>65</v>
      </c>
      <c r="F61" s="37" t="s">
        <v>93</v>
      </c>
      <c r="G61" s="32">
        <v>6</v>
      </c>
      <c r="H61" s="29">
        <f>G61*2100/31</f>
        <v>406.4516129032258</v>
      </c>
      <c r="I61" s="44">
        <f>G61*5600/31</f>
        <v>1083.8709677419354</v>
      </c>
      <c r="J61" s="32">
        <v>33</v>
      </c>
      <c r="K61" s="46">
        <f t="shared" si="9"/>
        <v>69300</v>
      </c>
      <c r="L61" s="47">
        <f t="shared" si="10"/>
        <v>184800</v>
      </c>
      <c r="M61" s="32">
        <v>12</v>
      </c>
      <c r="N61" s="29">
        <f t="shared" si="11"/>
        <v>25200</v>
      </c>
      <c r="O61" s="29">
        <f t="shared" si="12"/>
        <v>67200</v>
      </c>
      <c r="P61" s="34">
        <f t="shared" si="13"/>
        <v>94906.45161290323</v>
      </c>
      <c r="Q61" s="35">
        <f t="shared" si="13"/>
        <v>253083.87096774194</v>
      </c>
      <c r="R61" s="36" t="s">
        <v>76</v>
      </c>
    </row>
    <row r="62" spans="1:18" s="11" customFormat="1" ht="24" customHeight="1">
      <c r="A62" s="23">
        <f t="shared" si="4"/>
        <v>52</v>
      </c>
      <c r="B62" s="36" t="s">
        <v>123</v>
      </c>
      <c r="C62" s="32" t="s">
        <v>59</v>
      </c>
      <c r="D62" s="37" t="s">
        <v>124</v>
      </c>
      <c r="E62" s="39" t="s">
        <v>65</v>
      </c>
      <c r="F62" s="37" t="s">
        <v>93</v>
      </c>
      <c r="G62" s="32">
        <v>5</v>
      </c>
      <c r="H62" s="29">
        <f>G62*2100/31</f>
        <v>338.7096774193548</v>
      </c>
      <c r="I62" s="44">
        <f>G62*5600/31</f>
        <v>903.2258064516129</v>
      </c>
      <c r="J62" s="32">
        <v>33</v>
      </c>
      <c r="K62" s="46">
        <f t="shared" si="9"/>
        <v>69300</v>
      </c>
      <c r="L62" s="47">
        <f t="shared" si="10"/>
        <v>184800</v>
      </c>
      <c r="M62" s="32">
        <v>12</v>
      </c>
      <c r="N62" s="29">
        <f t="shared" si="11"/>
        <v>25200</v>
      </c>
      <c r="O62" s="29">
        <f t="shared" si="12"/>
        <v>67200</v>
      </c>
      <c r="P62" s="34">
        <f t="shared" si="13"/>
        <v>94838.70967741935</v>
      </c>
      <c r="Q62" s="35">
        <f t="shared" si="13"/>
        <v>252903.2258064516</v>
      </c>
      <c r="R62" s="36" t="s">
        <v>76</v>
      </c>
    </row>
    <row r="63" spans="1:18" s="11" customFormat="1" ht="24" customHeight="1">
      <c r="A63" s="23">
        <f t="shared" si="4"/>
        <v>53</v>
      </c>
      <c r="B63" s="36" t="s">
        <v>125</v>
      </c>
      <c r="C63" s="32" t="s">
        <v>59</v>
      </c>
      <c r="D63" s="37" t="s">
        <v>124</v>
      </c>
      <c r="E63" s="39" t="s">
        <v>71</v>
      </c>
      <c r="F63" s="37" t="s">
        <v>102</v>
      </c>
      <c r="G63" s="32">
        <v>5</v>
      </c>
      <c r="H63" s="29">
        <f>G63*2100/31</f>
        <v>338.7096774193548</v>
      </c>
      <c r="I63" s="44">
        <f>G63*5600/31</f>
        <v>903.2258064516129</v>
      </c>
      <c r="J63" s="32">
        <v>32</v>
      </c>
      <c r="K63" s="46">
        <f t="shared" si="9"/>
        <v>67200</v>
      </c>
      <c r="L63" s="47">
        <f t="shared" si="10"/>
        <v>179200</v>
      </c>
      <c r="M63" s="32">
        <v>12</v>
      </c>
      <c r="N63" s="29">
        <f t="shared" si="11"/>
        <v>25200</v>
      </c>
      <c r="O63" s="29">
        <f t="shared" si="12"/>
        <v>67200</v>
      </c>
      <c r="P63" s="34">
        <f t="shared" si="13"/>
        <v>92738.70967741935</v>
      </c>
      <c r="Q63" s="35">
        <f t="shared" si="13"/>
        <v>247303.2258064516</v>
      </c>
      <c r="R63" s="36" t="s">
        <v>76</v>
      </c>
    </row>
    <row r="64" spans="1:18" s="11" customFormat="1" ht="24" customHeight="1">
      <c r="A64" s="23">
        <f t="shared" si="4"/>
        <v>54</v>
      </c>
      <c r="B64" s="36" t="s">
        <v>126</v>
      </c>
      <c r="C64" s="32" t="s">
        <v>59</v>
      </c>
      <c r="D64" s="37" t="s">
        <v>121</v>
      </c>
      <c r="E64" s="39" t="s">
        <v>41</v>
      </c>
      <c r="F64" s="37" t="s">
        <v>102</v>
      </c>
      <c r="G64" s="32">
        <v>2</v>
      </c>
      <c r="H64" s="29">
        <f>G64*2100/30</f>
        <v>140</v>
      </c>
      <c r="I64" s="44">
        <f>G64*5600/30</f>
        <v>373.3333333333333</v>
      </c>
      <c r="J64" s="32">
        <v>24</v>
      </c>
      <c r="K64" s="46">
        <f t="shared" si="9"/>
        <v>50400</v>
      </c>
      <c r="L64" s="47">
        <f t="shared" si="10"/>
        <v>134400</v>
      </c>
      <c r="M64" s="32">
        <v>12</v>
      </c>
      <c r="N64" s="29">
        <f t="shared" si="11"/>
        <v>25200</v>
      </c>
      <c r="O64" s="29">
        <f t="shared" si="12"/>
        <v>67200</v>
      </c>
      <c r="P64" s="34">
        <f t="shared" si="13"/>
        <v>75740</v>
      </c>
      <c r="Q64" s="35">
        <f t="shared" si="13"/>
        <v>201973.33333333334</v>
      </c>
      <c r="R64" s="36" t="s">
        <v>76</v>
      </c>
    </row>
    <row r="65" spans="1:18" s="11" customFormat="1" ht="24" customHeight="1">
      <c r="A65" s="23">
        <f t="shared" si="4"/>
        <v>55</v>
      </c>
      <c r="B65" s="36" t="s">
        <v>127</v>
      </c>
      <c r="C65" s="32" t="s">
        <v>59</v>
      </c>
      <c r="D65" s="37" t="s">
        <v>128</v>
      </c>
      <c r="E65" s="39" t="s">
        <v>78</v>
      </c>
      <c r="F65" s="37" t="s">
        <v>93</v>
      </c>
      <c r="G65" s="32">
        <v>21</v>
      </c>
      <c r="H65" s="29">
        <f>G65*2100/30</f>
        <v>1470</v>
      </c>
      <c r="I65" s="44">
        <f>G65*5600/30</f>
        <v>3920</v>
      </c>
      <c r="J65" s="32">
        <v>41</v>
      </c>
      <c r="K65" s="46">
        <f t="shared" si="9"/>
        <v>86100</v>
      </c>
      <c r="L65" s="47">
        <f t="shared" si="10"/>
        <v>229600</v>
      </c>
      <c r="M65" s="32">
        <v>12</v>
      </c>
      <c r="N65" s="29">
        <f t="shared" si="11"/>
        <v>25200</v>
      </c>
      <c r="O65" s="29">
        <f t="shared" si="12"/>
        <v>67200</v>
      </c>
      <c r="P65" s="34">
        <f t="shared" si="13"/>
        <v>112770</v>
      </c>
      <c r="Q65" s="35">
        <f t="shared" si="13"/>
        <v>300720</v>
      </c>
      <c r="R65" s="36" t="s">
        <v>76</v>
      </c>
    </row>
    <row r="66" spans="1:18" s="11" customFormat="1" ht="24" customHeight="1">
      <c r="A66" s="23">
        <f t="shared" si="4"/>
        <v>56</v>
      </c>
      <c r="B66" s="36" t="s">
        <v>129</v>
      </c>
      <c r="C66" s="32" t="s">
        <v>59</v>
      </c>
      <c r="D66" s="37" t="s">
        <v>92</v>
      </c>
      <c r="E66" s="39" t="s">
        <v>86</v>
      </c>
      <c r="F66" s="37" t="s">
        <v>93</v>
      </c>
      <c r="G66" s="32">
        <v>5</v>
      </c>
      <c r="H66" s="29">
        <f>G66*2100/30</f>
        <v>350</v>
      </c>
      <c r="I66" s="44">
        <f>G66*5600/30</f>
        <v>933.3333333333334</v>
      </c>
      <c r="J66" s="32">
        <v>39</v>
      </c>
      <c r="K66" s="46">
        <f t="shared" si="9"/>
        <v>81900</v>
      </c>
      <c r="L66" s="47">
        <f t="shared" si="10"/>
        <v>218400</v>
      </c>
      <c r="M66" s="32">
        <v>12</v>
      </c>
      <c r="N66" s="29">
        <f t="shared" si="11"/>
        <v>25200</v>
      </c>
      <c r="O66" s="29">
        <f t="shared" si="12"/>
        <v>67200</v>
      </c>
      <c r="P66" s="34">
        <f t="shared" si="13"/>
        <v>107450</v>
      </c>
      <c r="Q66" s="35">
        <f t="shared" si="13"/>
        <v>286533.3333333334</v>
      </c>
      <c r="R66" s="36" t="s">
        <v>76</v>
      </c>
    </row>
    <row r="67" spans="1:18" s="11" customFormat="1" ht="24" customHeight="1">
      <c r="A67" s="23">
        <f t="shared" si="4"/>
        <v>57</v>
      </c>
      <c r="B67" s="36" t="s">
        <v>130</v>
      </c>
      <c r="C67" s="32" t="s">
        <v>59</v>
      </c>
      <c r="D67" s="37" t="s">
        <v>90</v>
      </c>
      <c r="E67" s="39" t="s">
        <v>86</v>
      </c>
      <c r="F67" s="37" t="s">
        <v>93</v>
      </c>
      <c r="G67" s="32">
        <v>3</v>
      </c>
      <c r="H67" s="29">
        <f>G67*2100/30</f>
        <v>210</v>
      </c>
      <c r="I67" s="44">
        <f>G67*5600/30</f>
        <v>560</v>
      </c>
      <c r="J67" s="32">
        <v>39</v>
      </c>
      <c r="K67" s="46">
        <f t="shared" si="9"/>
        <v>81900</v>
      </c>
      <c r="L67" s="47">
        <f t="shared" si="10"/>
        <v>218400</v>
      </c>
      <c r="M67" s="32">
        <v>12</v>
      </c>
      <c r="N67" s="29">
        <f t="shared" si="11"/>
        <v>25200</v>
      </c>
      <c r="O67" s="29">
        <f t="shared" si="12"/>
        <v>67200</v>
      </c>
      <c r="P67" s="34">
        <f t="shared" si="13"/>
        <v>107310</v>
      </c>
      <c r="Q67" s="35">
        <f t="shared" si="13"/>
        <v>286160</v>
      </c>
      <c r="R67" s="36" t="s">
        <v>76</v>
      </c>
    </row>
    <row r="68" spans="1:18" s="11" customFormat="1" ht="24" customHeight="1">
      <c r="A68" s="23">
        <f t="shared" si="4"/>
        <v>58</v>
      </c>
      <c r="B68" s="36" t="s">
        <v>131</v>
      </c>
      <c r="C68" s="32" t="s">
        <v>59</v>
      </c>
      <c r="D68" s="37" t="s">
        <v>132</v>
      </c>
      <c r="E68" s="39" t="s">
        <v>83</v>
      </c>
      <c r="F68" s="37" t="s">
        <v>102</v>
      </c>
      <c r="G68" s="32">
        <v>23</v>
      </c>
      <c r="H68" s="29">
        <f>G68*2100/31</f>
        <v>1558.0645161290322</v>
      </c>
      <c r="I68" s="44">
        <f>G68*5600/31</f>
        <v>4154.8387096774195</v>
      </c>
      <c r="J68" s="32">
        <v>28</v>
      </c>
      <c r="K68" s="46">
        <f t="shared" si="9"/>
        <v>58800</v>
      </c>
      <c r="L68" s="47">
        <f t="shared" si="10"/>
        <v>156800</v>
      </c>
      <c r="M68" s="32">
        <v>12</v>
      </c>
      <c r="N68" s="29">
        <f t="shared" si="11"/>
        <v>25200</v>
      </c>
      <c r="O68" s="29">
        <f t="shared" si="12"/>
        <v>67200</v>
      </c>
      <c r="P68" s="34">
        <f t="shared" si="13"/>
        <v>85558.06451612903</v>
      </c>
      <c r="Q68" s="35">
        <f t="shared" si="13"/>
        <v>228154.83870967742</v>
      </c>
      <c r="R68" s="36" t="s">
        <v>76</v>
      </c>
    </row>
    <row r="69" spans="1:18" s="11" customFormat="1" ht="24" customHeight="1">
      <c r="A69" s="23">
        <f t="shared" si="4"/>
        <v>59</v>
      </c>
      <c r="B69" s="36" t="s">
        <v>133</v>
      </c>
      <c r="C69" s="32" t="s">
        <v>59</v>
      </c>
      <c r="D69" s="37" t="s">
        <v>54</v>
      </c>
      <c r="E69" s="39" t="s">
        <v>95</v>
      </c>
      <c r="F69" s="37" t="s">
        <v>134</v>
      </c>
      <c r="G69" s="32">
        <v>12</v>
      </c>
      <c r="H69" s="29">
        <f>G69*2100/30</f>
        <v>840</v>
      </c>
      <c r="I69" s="44">
        <f>G69*5600/30</f>
        <v>2240</v>
      </c>
      <c r="J69" s="32">
        <v>46</v>
      </c>
      <c r="K69" s="46">
        <f t="shared" si="9"/>
        <v>96600</v>
      </c>
      <c r="L69" s="47">
        <f t="shared" si="10"/>
        <v>257600</v>
      </c>
      <c r="M69" s="32">
        <v>12</v>
      </c>
      <c r="N69" s="29">
        <f t="shared" si="11"/>
        <v>25200</v>
      </c>
      <c r="O69" s="29">
        <f t="shared" si="12"/>
        <v>67200</v>
      </c>
      <c r="P69" s="34">
        <f t="shared" si="13"/>
        <v>122640</v>
      </c>
      <c r="Q69" s="35">
        <f t="shared" si="13"/>
        <v>327040</v>
      </c>
      <c r="R69" s="36" t="s">
        <v>76</v>
      </c>
    </row>
    <row r="70" spans="1:18" s="11" customFormat="1" ht="24" customHeight="1">
      <c r="A70" s="23">
        <f t="shared" si="4"/>
        <v>60</v>
      </c>
      <c r="B70" s="36" t="s">
        <v>135</v>
      </c>
      <c r="C70" s="32" t="s">
        <v>59</v>
      </c>
      <c r="D70" s="37" t="s">
        <v>80</v>
      </c>
      <c r="E70" s="39" t="s">
        <v>41</v>
      </c>
      <c r="F70" s="37" t="s">
        <v>134</v>
      </c>
      <c r="G70" s="32">
        <v>6</v>
      </c>
      <c r="H70" s="29">
        <f>G70*2100/30</f>
        <v>420</v>
      </c>
      <c r="I70" s="44">
        <f>G70*5600/30</f>
        <v>1120</v>
      </c>
      <c r="J70" s="32">
        <v>48</v>
      </c>
      <c r="K70" s="46">
        <f t="shared" si="9"/>
        <v>100800</v>
      </c>
      <c r="L70" s="47">
        <f t="shared" si="10"/>
        <v>268800</v>
      </c>
      <c r="M70" s="32">
        <v>12</v>
      </c>
      <c r="N70" s="29">
        <f t="shared" si="11"/>
        <v>25200</v>
      </c>
      <c r="O70" s="29">
        <f t="shared" si="12"/>
        <v>67200</v>
      </c>
      <c r="P70" s="34">
        <f t="shared" si="13"/>
        <v>126420</v>
      </c>
      <c r="Q70" s="35">
        <f t="shared" si="13"/>
        <v>337120</v>
      </c>
      <c r="R70" s="36" t="s">
        <v>76</v>
      </c>
    </row>
    <row r="71" spans="1:18" s="11" customFormat="1" ht="24" customHeight="1">
      <c r="A71" s="23">
        <f t="shared" si="4"/>
        <v>61</v>
      </c>
      <c r="B71" s="36" t="s">
        <v>136</v>
      </c>
      <c r="C71" s="32" t="s">
        <v>59</v>
      </c>
      <c r="D71" s="37" t="s">
        <v>90</v>
      </c>
      <c r="E71" s="39" t="s">
        <v>41</v>
      </c>
      <c r="F71" s="37" t="s">
        <v>134</v>
      </c>
      <c r="G71" s="32">
        <v>3</v>
      </c>
      <c r="H71" s="29">
        <f>G71*2100/30</f>
        <v>210</v>
      </c>
      <c r="I71" s="44">
        <f>G71*5600/30</f>
        <v>560</v>
      </c>
      <c r="J71" s="32">
        <v>48</v>
      </c>
      <c r="K71" s="46">
        <f t="shared" si="9"/>
        <v>100800</v>
      </c>
      <c r="L71" s="47">
        <f t="shared" si="10"/>
        <v>268800</v>
      </c>
      <c r="M71" s="32">
        <v>12</v>
      </c>
      <c r="N71" s="29">
        <f t="shared" si="11"/>
        <v>25200</v>
      </c>
      <c r="O71" s="29">
        <f t="shared" si="12"/>
        <v>67200</v>
      </c>
      <c r="P71" s="34">
        <f t="shared" si="13"/>
        <v>126210</v>
      </c>
      <c r="Q71" s="35">
        <f t="shared" si="13"/>
        <v>336560</v>
      </c>
      <c r="R71" s="36" t="s">
        <v>76</v>
      </c>
    </row>
    <row r="72" spans="1:18" s="11" customFormat="1" ht="24" customHeight="1">
      <c r="A72" s="23">
        <f t="shared" si="4"/>
        <v>62</v>
      </c>
      <c r="B72" s="36" t="s">
        <v>137</v>
      </c>
      <c r="C72" s="32" t="s">
        <v>59</v>
      </c>
      <c r="D72" s="37" t="s">
        <v>54</v>
      </c>
      <c r="E72" s="39" t="s">
        <v>50</v>
      </c>
      <c r="F72" s="37" t="s">
        <v>134</v>
      </c>
      <c r="G72" s="32">
        <v>13</v>
      </c>
      <c r="H72" s="29">
        <f>G72*2100/31</f>
        <v>880.6451612903226</v>
      </c>
      <c r="I72" s="44">
        <f>G72*5600/31</f>
        <v>2348.3870967741937</v>
      </c>
      <c r="J72" s="32">
        <v>47</v>
      </c>
      <c r="K72" s="46">
        <f t="shared" si="9"/>
        <v>98700</v>
      </c>
      <c r="L72" s="47">
        <f t="shared" si="10"/>
        <v>263200</v>
      </c>
      <c r="M72" s="32">
        <v>12</v>
      </c>
      <c r="N72" s="29">
        <f t="shared" si="11"/>
        <v>25200</v>
      </c>
      <c r="O72" s="29">
        <f t="shared" si="12"/>
        <v>67200</v>
      </c>
      <c r="P72" s="34">
        <f t="shared" si="13"/>
        <v>124780.64516129032</v>
      </c>
      <c r="Q72" s="35">
        <f t="shared" si="13"/>
        <v>332748.3870967742</v>
      </c>
      <c r="R72" s="36" t="s">
        <v>76</v>
      </c>
    </row>
    <row r="73" spans="1:18" s="11" customFormat="1" ht="24" customHeight="1">
      <c r="A73" s="23">
        <f t="shared" si="4"/>
        <v>63</v>
      </c>
      <c r="B73" s="36" t="s">
        <v>138</v>
      </c>
      <c r="C73" s="32" t="s">
        <v>59</v>
      </c>
      <c r="D73" s="37" t="s">
        <v>139</v>
      </c>
      <c r="E73" s="39" t="s">
        <v>95</v>
      </c>
      <c r="F73" s="37" t="s">
        <v>134</v>
      </c>
      <c r="G73" s="32">
        <v>15</v>
      </c>
      <c r="H73" s="29">
        <f>G73*2100/30</f>
        <v>1050</v>
      </c>
      <c r="I73" s="44">
        <f>G73*5600/30</f>
        <v>2800</v>
      </c>
      <c r="J73" s="32">
        <v>46</v>
      </c>
      <c r="K73" s="46">
        <f t="shared" si="9"/>
        <v>96600</v>
      </c>
      <c r="L73" s="47">
        <f t="shared" si="10"/>
        <v>257600</v>
      </c>
      <c r="M73" s="32">
        <v>12</v>
      </c>
      <c r="N73" s="29">
        <f t="shared" si="11"/>
        <v>25200</v>
      </c>
      <c r="O73" s="29">
        <f t="shared" si="12"/>
        <v>67200</v>
      </c>
      <c r="P73" s="34">
        <f t="shared" si="13"/>
        <v>122850</v>
      </c>
      <c r="Q73" s="35">
        <f t="shared" si="13"/>
        <v>327600</v>
      </c>
      <c r="R73" s="36" t="s">
        <v>76</v>
      </c>
    </row>
    <row r="74" spans="1:18" s="11" customFormat="1" ht="24" customHeight="1">
      <c r="A74" s="23">
        <f t="shared" si="4"/>
        <v>64</v>
      </c>
      <c r="B74" s="36" t="s">
        <v>140</v>
      </c>
      <c r="C74" s="32" t="s">
        <v>59</v>
      </c>
      <c r="D74" s="37" t="s">
        <v>34</v>
      </c>
      <c r="E74" s="39" t="s">
        <v>95</v>
      </c>
      <c r="F74" s="37" t="s">
        <v>134</v>
      </c>
      <c r="G74" s="32">
        <v>25</v>
      </c>
      <c r="H74" s="29">
        <f>G74*2100/30</f>
        <v>1750</v>
      </c>
      <c r="I74" s="44">
        <f>G74*5600/30</f>
        <v>4666.666666666667</v>
      </c>
      <c r="J74" s="32">
        <v>46</v>
      </c>
      <c r="K74" s="46">
        <f t="shared" si="9"/>
        <v>96600</v>
      </c>
      <c r="L74" s="47">
        <f t="shared" si="10"/>
        <v>257600</v>
      </c>
      <c r="M74" s="32">
        <v>12</v>
      </c>
      <c r="N74" s="29">
        <f t="shared" si="11"/>
        <v>25200</v>
      </c>
      <c r="O74" s="29">
        <f t="shared" si="12"/>
        <v>67200</v>
      </c>
      <c r="P74" s="34">
        <f t="shared" si="13"/>
        <v>123550</v>
      </c>
      <c r="Q74" s="35">
        <f t="shared" si="13"/>
        <v>329466.6666666667</v>
      </c>
      <c r="R74" s="36" t="s">
        <v>76</v>
      </c>
    </row>
    <row r="75" spans="1:18" s="11" customFormat="1" ht="24" customHeight="1">
      <c r="A75" s="23">
        <f t="shared" si="4"/>
        <v>65</v>
      </c>
      <c r="B75" s="36" t="s">
        <v>141</v>
      </c>
      <c r="C75" s="32" t="s">
        <v>59</v>
      </c>
      <c r="D75" s="37" t="s">
        <v>54</v>
      </c>
      <c r="E75" s="39" t="s">
        <v>95</v>
      </c>
      <c r="F75" s="37" t="s">
        <v>134</v>
      </c>
      <c r="G75" s="32">
        <v>12</v>
      </c>
      <c r="H75" s="29">
        <f>G75*2100/30</f>
        <v>840</v>
      </c>
      <c r="I75" s="44">
        <f>G75*5600/30</f>
        <v>2240</v>
      </c>
      <c r="J75" s="32">
        <v>46</v>
      </c>
      <c r="K75" s="46">
        <f t="shared" si="9"/>
        <v>96600</v>
      </c>
      <c r="L75" s="47">
        <f t="shared" si="10"/>
        <v>257600</v>
      </c>
      <c r="M75" s="32">
        <v>12</v>
      </c>
      <c r="N75" s="29">
        <f t="shared" si="11"/>
        <v>25200</v>
      </c>
      <c r="O75" s="29">
        <f t="shared" si="12"/>
        <v>67200</v>
      </c>
      <c r="P75" s="34">
        <f t="shared" si="13"/>
        <v>122640</v>
      </c>
      <c r="Q75" s="35">
        <f t="shared" si="13"/>
        <v>327040</v>
      </c>
      <c r="R75" s="36" t="s">
        <v>76</v>
      </c>
    </row>
    <row r="76" spans="1:18" s="11" customFormat="1" ht="24" customHeight="1">
      <c r="A76" s="23">
        <f t="shared" si="4"/>
        <v>66</v>
      </c>
      <c r="B76" s="36" t="s">
        <v>142</v>
      </c>
      <c r="C76" s="32" t="s">
        <v>59</v>
      </c>
      <c r="D76" s="37" t="s">
        <v>28</v>
      </c>
      <c r="E76" s="39" t="s">
        <v>65</v>
      </c>
      <c r="F76" s="37" t="s">
        <v>134</v>
      </c>
      <c r="G76" s="32">
        <v>28</v>
      </c>
      <c r="H76" s="29">
        <f aca="true" t="shared" si="16" ref="H76:H81">G76*2100/31</f>
        <v>1896.774193548387</v>
      </c>
      <c r="I76" s="44">
        <f aca="true" t="shared" si="17" ref="I76:I81">G76*5600/31</f>
        <v>5058.064516129032</v>
      </c>
      <c r="J76" s="32">
        <v>45</v>
      </c>
      <c r="K76" s="46">
        <f t="shared" si="9"/>
        <v>94500</v>
      </c>
      <c r="L76" s="47">
        <f t="shared" si="10"/>
        <v>252000</v>
      </c>
      <c r="M76" s="32">
        <v>12</v>
      </c>
      <c r="N76" s="29">
        <f t="shared" si="11"/>
        <v>25200</v>
      </c>
      <c r="O76" s="29">
        <f t="shared" si="12"/>
        <v>67200</v>
      </c>
      <c r="P76" s="34">
        <f t="shared" si="13"/>
        <v>121596.7741935484</v>
      </c>
      <c r="Q76" s="35">
        <f t="shared" si="13"/>
        <v>324258.06451612903</v>
      </c>
      <c r="R76" s="36" t="s">
        <v>76</v>
      </c>
    </row>
    <row r="77" spans="1:18" s="11" customFormat="1" ht="24" customHeight="1">
      <c r="A77" s="23">
        <f t="shared" si="4"/>
        <v>67</v>
      </c>
      <c r="B77" s="36" t="s">
        <v>143</v>
      </c>
      <c r="C77" s="32" t="s">
        <v>59</v>
      </c>
      <c r="D77" s="37" t="s">
        <v>28</v>
      </c>
      <c r="E77" s="39" t="s">
        <v>71</v>
      </c>
      <c r="F77" s="37" t="s">
        <v>93</v>
      </c>
      <c r="G77" s="32">
        <v>28</v>
      </c>
      <c r="H77" s="29">
        <f t="shared" si="16"/>
        <v>1896.774193548387</v>
      </c>
      <c r="I77" s="44">
        <f t="shared" si="17"/>
        <v>5058.064516129032</v>
      </c>
      <c r="J77" s="32">
        <v>44</v>
      </c>
      <c r="K77" s="46">
        <f t="shared" si="9"/>
        <v>92400</v>
      </c>
      <c r="L77" s="47">
        <f t="shared" si="10"/>
        <v>246400</v>
      </c>
      <c r="M77" s="32">
        <v>12</v>
      </c>
      <c r="N77" s="29">
        <f t="shared" si="11"/>
        <v>25200</v>
      </c>
      <c r="O77" s="29">
        <f t="shared" si="12"/>
        <v>67200</v>
      </c>
      <c r="P77" s="34">
        <f t="shared" si="13"/>
        <v>119496.7741935484</v>
      </c>
      <c r="Q77" s="35">
        <f t="shared" si="13"/>
        <v>318658.06451612903</v>
      </c>
      <c r="R77" s="36" t="s">
        <v>76</v>
      </c>
    </row>
    <row r="78" spans="1:18" s="11" customFormat="1" ht="24" customHeight="1">
      <c r="A78" s="23">
        <f aca="true" t="shared" si="18" ref="A78:A140">A77+1</f>
        <v>68</v>
      </c>
      <c r="B78" s="36" t="s">
        <v>144</v>
      </c>
      <c r="C78" s="32" t="s">
        <v>59</v>
      </c>
      <c r="D78" s="37" t="s">
        <v>85</v>
      </c>
      <c r="E78" s="39" t="s">
        <v>60</v>
      </c>
      <c r="F78" s="37" t="s">
        <v>145</v>
      </c>
      <c r="G78" s="32">
        <v>11</v>
      </c>
      <c r="H78" s="29">
        <f t="shared" si="16"/>
        <v>745.1612903225806</v>
      </c>
      <c r="I78" s="44">
        <f t="shared" si="17"/>
        <v>1987.0967741935483</v>
      </c>
      <c r="J78" s="32">
        <v>5</v>
      </c>
      <c r="K78" s="46">
        <f t="shared" si="9"/>
        <v>10500</v>
      </c>
      <c r="L78" s="47">
        <f t="shared" si="10"/>
        <v>28000</v>
      </c>
      <c r="M78" s="32">
        <v>12</v>
      </c>
      <c r="N78" s="29">
        <f t="shared" si="11"/>
        <v>25200</v>
      </c>
      <c r="O78" s="29">
        <f t="shared" si="12"/>
        <v>67200</v>
      </c>
      <c r="P78" s="34">
        <f t="shared" si="13"/>
        <v>36445.16129032258</v>
      </c>
      <c r="Q78" s="35">
        <f t="shared" si="13"/>
        <v>97187.09677419355</v>
      </c>
      <c r="R78" s="36" t="s">
        <v>76</v>
      </c>
    </row>
    <row r="79" spans="1:18" s="11" customFormat="1" ht="24" customHeight="1">
      <c r="A79" s="23">
        <f t="shared" si="18"/>
        <v>69</v>
      </c>
      <c r="B79" s="36" t="s">
        <v>146</v>
      </c>
      <c r="C79" s="32" t="s">
        <v>59</v>
      </c>
      <c r="D79" s="37" t="s">
        <v>68</v>
      </c>
      <c r="E79" s="39" t="s">
        <v>71</v>
      </c>
      <c r="F79" s="37" t="s">
        <v>145</v>
      </c>
      <c r="G79" s="32">
        <v>3</v>
      </c>
      <c r="H79" s="29">
        <f t="shared" si="16"/>
        <v>203.2258064516129</v>
      </c>
      <c r="I79" s="44">
        <f t="shared" si="17"/>
        <v>541.9354838709677</v>
      </c>
      <c r="J79" s="32">
        <v>8</v>
      </c>
      <c r="K79" s="46">
        <f t="shared" si="9"/>
        <v>16800</v>
      </c>
      <c r="L79" s="47">
        <f t="shared" si="10"/>
        <v>44800</v>
      </c>
      <c r="M79" s="32">
        <v>12</v>
      </c>
      <c r="N79" s="29">
        <f t="shared" si="11"/>
        <v>25200</v>
      </c>
      <c r="O79" s="29">
        <f t="shared" si="12"/>
        <v>67200</v>
      </c>
      <c r="P79" s="34">
        <f t="shared" si="13"/>
        <v>42203.22580645161</v>
      </c>
      <c r="Q79" s="35">
        <f t="shared" si="13"/>
        <v>112541.93548387097</v>
      </c>
      <c r="R79" s="36" t="s">
        <v>76</v>
      </c>
    </row>
    <row r="80" spans="1:18" s="11" customFormat="1" ht="24" customHeight="1">
      <c r="A80" s="23">
        <f t="shared" si="18"/>
        <v>70</v>
      </c>
      <c r="B80" s="36" t="s">
        <v>147</v>
      </c>
      <c r="C80" s="32" t="s">
        <v>59</v>
      </c>
      <c r="D80" s="37" t="s">
        <v>68</v>
      </c>
      <c r="E80" s="39" t="s">
        <v>71</v>
      </c>
      <c r="F80" s="37" t="s">
        <v>145</v>
      </c>
      <c r="G80" s="32">
        <v>3</v>
      </c>
      <c r="H80" s="29">
        <f t="shared" si="16"/>
        <v>203.2258064516129</v>
      </c>
      <c r="I80" s="44">
        <f t="shared" si="17"/>
        <v>541.9354838709677</v>
      </c>
      <c r="J80" s="32">
        <v>8</v>
      </c>
      <c r="K80" s="46">
        <f t="shared" si="9"/>
        <v>16800</v>
      </c>
      <c r="L80" s="47">
        <f t="shared" si="10"/>
        <v>44800</v>
      </c>
      <c r="M80" s="32">
        <v>12</v>
      </c>
      <c r="N80" s="29">
        <f t="shared" si="11"/>
        <v>25200</v>
      </c>
      <c r="O80" s="29">
        <f t="shared" si="12"/>
        <v>67200</v>
      </c>
      <c r="P80" s="34">
        <f t="shared" si="13"/>
        <v>42203.22580645161</v>
      </c>
      <c r="Q80" s="35">
        <f t="shared" si="13"/>
        <v>112541.93548387097</v>
      </c>
      <c r="R80" s="36" t="s">
        <v>76</v>
      </c>
    </row>
    <row r="81" spans="1:18" s="11" customFormat="1" ht="24" customHeight="1">
      <c r="A81" s="23">
        <f t="shared" si="18"/>
        <v>71</v>
      </c>
      <c r="B81" s="36" t="s">
        <v>148</v>
      </c>
      <c r="C81" s="32" t="s">
        <v>59</v>
      </c>
      <c r="D81" s="37" t="s">
        <v>68</v>
      </c>
      <c r="E81" s="39" t="s">
        <v>60</v>
      </c>
      <c r="F81" s="37" t="s">
        <v>93</v>
      </c>
      <c r="G81" s="32">
        <v>3</v>
      </c>
      <c r="H81" s="29">
        <f t="shared" si="16"/>
        <v>203.2258064516129</v>
      </c>
      <c r="I81" s="44">
        <f t="shared" si="17"/>
        <v>541.9354838709677</v>
      </c>
      <c r="J81" s="32">
        <v>42</v>
      </c>
      <c r="K81" s="46">
        <f t="shared" si="9"/>
        <v>88200</v>
      </c>
      <c r="L81" s="47">
        <f t="shared" si="10"/>
        <v>235200</v>
      </c>
      <c r="M81" s="32">
        <v>12</v>
      </c>
      <c r="N81" s="29">
        <f t="shared" si="11"/>
        <v>25200</v>
      </c>
      <c r="O81" s="29">
        <f t="shared" si="12"/>
        <v>67200</v>
      </c>
      <c r="P81" s="34">
        <f t="shared" si="13"/>
        <v>113603.2258064516</v>
      </c>
      <c r="Q81" s="35">
        <f t="shared" si="13"/>
        <v>302941.93548387097</v>
      </c>
      <c r="R81" s="36" t="s">
        <v>76</v>
      </c>
    </row>
    <row r="82" spans="1:18" s="11" customFormat="1" ht="24" customHeight="1">
      <c r="A82" s="23">
        <f t="shared" si="18"/>
        <v>72</v>
      </c>
      <c r="B82" s="36" t="s">
        <v>149</v>
      </c>
      <c r="C82" s="32" t="s">
        <v>59</v>
      </c>
      <c r="D82" s="37" t="s">
        <v>88</v>
      </c>
      <c r="E82" s="39" t="s">
        <v>41</v>
      </c>
      <c r="F82" s="37" t="s">
        <v>93</v>
      </c>
      <c r="G82" s="32">
        <v>19</v>
      </c>
      <c r="H82" s="29">
        <f>G82*2100/30</f>
        <v>1330</v>
      </c>
      <c r="I82" s="44">
        <f>G82*5600/30</f>
        <v>3546.6666666666665</v>
      </c>
      <c r="J82" s="32">
        <v>36</v>
      </c>
      <c r="K82" s="46">
        <f t="shared" si="9"/>
        <v>75600</v>
      </c>
      <c r="L82" s="47">
        <f t="shared" si="10"/>
        <v>201600</v>
      </c>
      <c r="M82" s="32">
        <v>12</v>
      </c>
      <c r="N82" s="29">
        <f t="shared" si="11"/>
        <v>25200</v>
      </c>
      <c r="O82" s="29">
        <f t="shared" si="12"/>
        <v>67200</v>
      </c>
      <c r="P82" s="34">
        <f t="shared" si="13"/>
        <v>102130</v>
      </c>
      <c r="Q82" s="35">
        <f t="shared" si="13"/>
        <v>272346.6666666666</v>
      </c>
      <c r="R82" s="36" t="s">
        <v>76</v>
      </c>
    </row>
    <row r="83" spans="1:18" s="11" customFormat="1" ht="24" customHeight="1">
      <c r="A83" s="23">
        <f t="shared" si="18"/>
        <v>73</v>
      </c>
      <c r="B83" s="36" t="s">
        <v>150</v>
      </c>
      <c r="C83" s="32" t="s">
        <v>59</v>
      </c>
      <c r="D83" s="37" t="s">
        <v>151</v>
      </c>
      <c r="E83" s="39" t="s">
        <v>41</v>
      </c>
      <c r="F83" s="37" t="s">
        <v>93</v>
      </c>
      <c r="G83" s="32">
        <v>7</v>
      </c>
      <c r="H83" s="29">
        <f>G83*2100/30</f>
        <v>490</v>
      </c>
      <c r="I83" s="44">
        <f>G83*5600/30</f>
        <v>1306.6666666666667</v>
      </c>
      <c r="J83" s="32">
        <v>36</v>
      </c>
      <c r="K83" s="46">
        <f t="shared" si="9"/>
        <v>75600</v>
      </c>
      <c r="L83" s="47">
        <f t="shared" si="10"/>
        <v>201600</v>
      </c>
      <c r="M83" s="32">
        <v>12</v>
      </c>
      <c r="N83" s="29">
        <f t="shared" si="11"/>
        <v>25200</v>
      </c>
      <c r="O83" s="29">
        <f t="shared" si="12"/>
        <v>67200</v>
      </c>
      <c r="P83" s="34">
        <f t="shared" si="13"/>
        <v>101290</v>
      </c>
      <c r="Q83" s="35">
        <f t="shared" si="13"/>
        <v>270106.6666666666</v>
      </c>
      <c r="R83" s="36" t="s">
        <v>76</v>
      </c>
    </row>
    <row r="84" spans="1:18" s="11" customFormat="1" ht="24" customHeight="1">
      <c r="A84" s="23">
        <f t="shared" si="18"/>
        <v>74</v>
      </c>
      <c r="B84" s="36" t="s">
        <v>152</v>
      </c>
      <c r="C84" s="32" t="s">
        <v>59</v>
      </c>
      <c r="D84" s="37" t="s">
        <v>92</v>
      </c>
      <c r="E84" s="39" t="s">
        <v>41</v>
      </c>
      <c r="F84" s="37" t="s">
        <v>93</v>
      </c>
      <c r="G84" s="32">
        <v>5</v>
      </c>
      <c r="H84" s="29">
        <f>G84*2100/30</f>
        <v>350</v>
      </c>
      <c r="I84" s="44">
        <f>G84*5600/30</f>
        <v>933.3333333333334</v>
      </c>
      <c r="J84" s="32">
        <v>36</v>
      </c>
      <c r="K84" s="46">
        <f t="shared" si="9"/>
        <v>75600</v>
      </c>
      <c r="L84" s="47">
        <f t="shared" si="10"/>
        <v>201600</v>
      </c>
      <c r="M84" s="32">
        <v>12</v>
      </c>
      <c r="N84" s="29">
        <f t="shared" si="11"/>
        <v>25200</v>
      </c>
      <c r="O84" s="29">
        <f t="shared" si="12"/>
        <v>67200</v>
      </c>
      <c r="P84" s="34">
        <f t="shared" si="13"/>
        <v>101150</v>
      </c>
      <c r="Q84" s="35">
        <f t="shared" si="13"/>
        <v>269733.3333333334</v>
      </c>
      <c r="R84" s="36" t="s">
        <v>76</v>
      </c>
    </row>
    <row r="85" spans="1:18" s="11" customFormat="1" ht="24" customHeight="1">
      <c r="A85" s="23">
        <f t="shared" si="18"/>
        <v>75</v>
      </c>
      <c r="B85" s="36" t="s">
        <v>153</v>
      </c>
      <c r="C85" s="32" t="s">
        <v>59</v>
      </c>
      <c r="D85" s="37" t="s">
        <v>92</v>
      </c>
      <c r="E85" s="39" t="s">
        <v>60</v>
      </c>
      <c r="F85" s="37" t="s">
        <v>102</v>
      </c>
      <c r="G85" s="32">
        <v>6</v>
      </c>
      <c r="H85" s="29">
        <f>G85*2100/31</f>
        <v>406.4516129032258</v>
      </c>
      <c r="I85" s="44">
        <f>G85*5600/31</f>
        <v>1083.8709677419354</v>
      </c>
      <c r="J85" s="32">
        <v>30</v>
      </c>
      <c r="K85" s="46">
        <f t="shared" si="9"/>
        <v>63000</v>
      </c>
      <c r="L85" s="47">
        <f t="shared" si="10"/>
        <v>168000</v>
      </c>
      <c r="M85" s="32">
        <v>12</v>
      </c>
      <c r="N85" s="29">
        <f t="shared" si="11"/>
        <v>25200</v>
      </c>
      <c r="O85" s="29">
        <f t="shared" si="12"/>
        <v>67200</v>
      </c>
      <c r="P85" s="34">
        <f t="shared" si="13"/>
        <v>88606.45161290323</v>
      </c>
      <c r="Q85" s="35">
        <f t="shared" si="13"/>
        <v>236283.87096774194</v>
      </c>
      <c r="R85" s="36" t="s">
        <v>76</v>
      </c>
    </row>
    <row r="86" spans="1:18" s="11" customFormat="1" ht="24" customHeight="1">
      <c r="A86" s="23">
        <f t="shared" si="18"/>
        <v>76</v>
      </c>
      <c r="B86" s="36" t="s">
        <v>154</v>
      </c>
      <c r="C86" s="32" t="s">
        <v>59</v>
      </c>
      <c r="D86" s="37" t="s">
        <v>54</v>
      </c>
      <c r="E86" s="39" t="s">
        <v>41</v>
      </c>
      <c r="F86" s="37" t="s">
        <v>102</v>
      </c>
      <c r="G86" s="32">
        <v>12</v>
      </c>
      <c r="H86" s="29">
        <f>G86*2100/30</f>
        <v>840</v>
      </c>
      <c r="I86" s="44">
        <f>G86*5600/30</f>
        <v>2240</v>
      </c>
      <c r="J86" s="32">
        <v>24</v>
      </c>
      <c r="K86" s="46">
        <f t="shared" si="9"/>
        <v>50400</v>
      </c>
      <c r="L86" s="47">
        <f t="shared" si="10"/>
        <v>134400</v>
      </c>
      <c r="M86" s="32">
        <v>12</v>
      </c>
      <c r="N86" s="29">
        <f t="shared" si="11"/>
        <v>25200</v>
      </c>
      <c r="O86" s="29">
        <f t="shared" si="12"/>
        <v>67200</v>
      </c>
      <c r="P86" s="34">
        <f t="shared" si="13"/>
        <v>76440</v>
      </c>
      <c r="Q86" s="35">
        <f t="shared" si="13"/>
        <v>203840</v>
      </c>
      <c r="R86" s="36" t="s">
        <v>76</v>
      </c>
    </row>
    <row r="87" spans="1:18" s="11" customFormat="1" ht="24" customHeight="1">
      <c r="A87" s="23">
        <f t="shared" si="18"/>
        <v>77</v>
      </c>
      <c r="B87" s="36" t="s">
        <v>155</v>
      </c>
      <c r="C87" s="32" t="s">
        <v>59</v>
      </c>
      <c r="D87" s="37" t="s">
        <v>139</v>
      </c>
      <c r="E87" s="39" t="s">
        <v>50</v>
      </c>
      <c r="F87" s="37" t="s">
        <v>102</v>
      </c>
      <c r="G87" s="32">
        <v>16</v>
      </c>
      <c r="H87" s="29">
        <f>G87*2100/31</f>
        <v>1083.8709677419354</v>
      </c>
      <c r="I87" s="44">
        <f>G87*5600/31</f>
        <v>2890.3225806451615</v>
      </c>
      <c r="J87" s="32">
        <v>23</v>
      </c>
      <c r="K87" s="46">
        <f t="shared" si="9"/>
        <v>48300</v>
      </c>
      <c r="L87" s="47">
        <f t="shared" si="10"/>
        <v>128800</v>
      </c>
      <c r="M87" s="32">
        <v>12</v>
      </c>
      <c r="N87" s="29">
        <f t="shared" si="11"/>
        <v>25200</v>
      </c>
      <c r="O87" s="29">
        <f t="shared" si="12"/>
        <v>67200</v>
      </c>
      <c r="P87" s="34">
        <f t="shared" si="13"/>
        <v>74583.87096774194</v>
      </c>
      <c r="Q87" s="35">
        <f t="shared" si="13"/>
        <v>198890.32258064515</v>
      </c>
      <c r="R87" s="36" t="s">
        <v>76</v>
      </c>
    </row>
    <row r="88" spans="1:18" s="11" customFormat="1" ht="24" customHeight="1">
      <c r="A88" s="23">
        <f t="shared" si="18"/>
        <v>78</v>
      </c>
      <c r="B88" s="36" t="s">
        <v>156</v>
      </c>
      <c r="C88" s="32" t="s">
        <v>59</v>
      </c>
      <c r="D88" s="37" t="s">
        <v>90</v>
      </c>
      <c r="E88" s="39" t="s">
        <v>50</v>
      </c>
      <c r="F88" s="37" t="s">
        <v>102</v>
      </c>
      <c r="G88" s="32">
        <v>4</v>
      </c>
      <c r="H88" s="29">
        <f>G88*2100/31</f>
        <v>270.96774193548384</v>
      </c>
      <c r="I88" s="44">
        <f>G88*5600/31</f>
        <v>722.5806451612904</v>
      </c>
      <c r="J88" s="32">
        <v>23</v>
      </c>
      <c r="K88" s="46">
        <f t="shared" si="9"/>
        <v>48300</v>
      </c>
      <c r="L88" s="47">
        <f t="shared" si="10"/>
        <v>128800</v>
      </c>
      <c r="M88" s="32">
        <v>12</v>
      </c>
      <c r="N88" s="29">
        <f t="shared" si="11"/>
        <v>25200</v>
      </c>
      <c r="O88" s="29">
        <f t="shared" si="12"/>
        <v>67200</v>
      </c>
      <c r="P88" s="34">
        <f t="shared" si="13"/>
        <v>73770.96774193548</v>
      </c>
      <c r="Q88" s="35">
        <f t="shared" si="13"/>
        <v>196722.58064516127</v>
      </c>
      <c r="R88" s="36" t="s">
        <v>76</v>
      </c>
    </row>
    <row r="89" spans="1:18" s="11" customFormat="1" ht="24" customHeight="1">
      <c r="A89" s="23">
        <f t="shared" si="18"/>
        <v>79</v>
      </c>
      <c r="B89" s="36" t="s">
        <v>157</v>
      </c>
      <c r="C89" s="32" t="s">
        <v>59</v>
      </c>
      <c r="D89" s="37" t="s">
        <v>85</v>
      </c>
      <c r="E89" s="39" t="s">
        <v>25</v>
      </c>
      <c r="F89" s="37" t="s">
        <v>102</v>
      </c>
      <c r="G89" s="32">
        <v>11</v>
      </c>
      <c r="H89" s="29">
        <f>G89*2100/31</f>
        <v>745.1612903225806</v>
      </c>
      <c r="I89" s="44">
        <f>G89*5600/31</f>
        <v>1987.0967741935483</v>
      </c>
      <c r="J89" s="32">
        <v>26</v>
      </c>
      <c r="K89" s="46">
        <f t="shared" si="9"/>
        <v>54600</v>
      </c>
      <c r="L89" s="47">
        <f t="shared" si="10"/>
        <v>145600</v>
      </c>
      <c r="M89" s="32">
        <v>12</v>
      </c>
      <c r="N89" s="29">
        <f t="shared" si="11"/>
        <v>25200</v>
      </c>
      <c r="O89" s="29">
        <f t="shared" si="12"/>
        <v>67200</v>
      </c>
      <c r="P89" s="34">
        <f t="shared" si="13"/>
        <v>80545.16129032258</v>
      </c>
      <c r="Q89" s="35">
        <f t="shared" si="13"/>
        <v>214787.09677419355</v>
      </c>
      <c r="R89" s="36" t="s">
        <v>76</v>
      </c>
    </row>
    <row r="90" spans="1:18" s="11" customFormat="1" ht="24" customHeight="1">
      <c r="A90" s="23">
        <f t="shared" si="18"/>
        <v>80</v>
      </c>
      <c r="B90" s="36" t="s">
        <v>158</v>
      </c>
      <c r="C90" s="32" t="s">
        <v>59</v>
      </c>
      <c r="D90" s="37" t="s">
        <v>107</v>
      </c>
      <c r="E90" s="39" t="s">
        <v>83</v>
      </c>
      <c r="F90" s="37" t="s">
        <v>102</v>
      </c>
      <c r="G90" s="32">
        <v>30</v>
      </c>
      <c r="H90" s="29">
        <f>G90*2100/31</f>
        <v>2032.258064516129</v>
      </c>
      <c r="I90" s="44">
        <f>G90*5600/31</f>
        <v>5419.354838709677</v>
      </c>
      <c r="J90" s="32">
        <v>28</v>
      </c>
      <c r="K90" s="46">
        <f t="shared" si="9"/>
        <v>58800</v>
      </c>
      <c r="L90" s="47">
        <f t="shared" si="10"/>
        <v>156800</v>
      </c>
      <c r="M90" s="32">
        <v>12</v>
      </c>
      <c r="N90" s="29">
        <f t="shared" si="11"/>
        <v>25200</v>
      </c>
      <c r="O90" s="29">
        <f t="shared" si="12"/>
        <v>67200</v>
      </c>
      <c r="P90" s="34">
        <f t="shared" si="13"/>
        <v>86032.25806451612</v>
      </c>
      <c r="Q90" s="35">
        <f t="shared" si="13"/>
        <v>229419.35483870967</v>
      </c>
      <c r="R90" s="36" t="s">
        <v>76</v>
      </c>
    </row>
    <row r="91" spans="1:18" s="11" customFormat="1" ht="24" customHeight="1">
      <c r="A91" s="23">
        <f t="shared" si="18"/>
        <v>81</v>
      </c>
      <c r="B91" s="36" t="s">
        <v>159</v>
      </c>
      <c r="C91" s="32" t="s">
        <v>59</v>
      </c>
      <c r="D91" s="37" t="s">
        <v>80</v>
      </c>
      <c r="E91" s="39" t="s">
        <v>78</v>
      </c>
      <c r="F91" s="37" t="s">
        <v>93</v>
      </c>
      <c r="G91" s="32">
        <v>6</v>
      </c>
      <c r="H91" s="29">
        <f>G91*2100/30</f>
        <v>420</v>
      </c>
      <c r="I91" s="44">
        <f>G91*5600/30</f>
        <v>1120</v>
      </c>
      <c r="J91" s="32">
        <v>41</v>
      </c>
      <c r="K91" s="46">
        <f t="shared" si="9"/>
        <v>86100</v>
      </c>
      <c r="L91" s="47">
        <f t="shared" si="10"/>
        <v>229600</v>
      </c>
      <c r="M91" s="32">
        <v>12</v>
      </c>
      <c r="N91" s="29">
        <f t="shared" si="11"/>
        <v>25200</v>
      </c>
      <c r="O91" s="29">
        <f t="shared" si="12"/>
        <v>67200</v>
      </c>
      <c r="P91" s="34">
        <f t="shared" si="13"/>
        <v>111720</v>
      </c>
      <c r="Q91" s="35">
        <f t="shared" si="13"/>
        <v>297920</v>
      </c>
      <c r="R91" s="36" t="s">
        <v>76</v>
      </c>
    </row>
    <row r="92" spans="1:18" s="11" customFormat="1" ht="24" customHeight="1">
      <c r="A92" s="23">
        <f t="shared" si="18"/>
        <v>82</v>
      </c>
      <c r="B92" s="36" t="s">
        <v>160</v>
      </c>
      <c r="C92" s="32" t="s">
        <v>59</v>
      </c>
      <c r="D92" s="37" t="s">
        <v>151</v>
      </c>
      <c r="E92" s="39" t="s">
        <v>41</v>
      </c>
      <c r="F92" s="37" t="s">
        <v>93</v>
      </c>
      <c r="G92" s="32">
        <v>7</v>
      </c>
      <c r="H92" s="29">
        <f>G92*2100/30</f>
        <v>490</v>
      </c>
      <c r="I92" s="44">
        <f>G92*5600/30</f>
        <v>1306.6666666666667</v>
      </c>
      <c r="J92" s="32">
        <v>36</v>
      </c>
      <c r="K92" s="46">
        <f t="shared" si="9"/>
        <v>75600</v>
      </c>
      <c r="L92" s="47">
        <f t="shared" si="10"/>
        <v>201600</v>
      </c>
      <c r="M92" s="32">
        <v>12</v>
      </c>
      <c r="N92" s="29">
        <f t="shared" si="11"/>
        <v>25200</v>
      </c>
      <c r="O92" s="29">
        <f t="shared" si="12"/>
        <v>67200</v>
      </c>
      <c r="P92" s="34">
        <f t="shared" si="13"/>
        <v>101290</v>
      </c>
      <c r="Q92" s="35">
        <f t="shared" si="13"/>
        <v>270106.6666666666</v>
      </c>
      <c r="R92" s="36" t="s">
        <v>76</v>
      </c>
    </row>
    <row r="93" spans="1:18" s="11" customFormat="1" ht="24" customHeight="1">
      <c r="A93" s="23">
        <f t="shared" si="18"/>
        <v>83</v>
      </c>
      <c r="B93" s="36" t="s">
        <v>161</v>
      </c>
      <c r="C93" s="32" t="s">
        <v>59</v>
      </c>
      <c r="D93" s="37" t="s">
        <v>85</v>
      </c>
      <c r="E93" s="39" t="s">
        <v>25</v>
      </c>
      <c r="F93" s="37" t="s">
        <v>102</v>
      </c>
      <c r="G93" s="32">
        <v>11</v>
      </c>
      <c r="H93" s="29">
        <f>G93*2100/31</f>
        <v>745.1612903225806</v>
      </c>
      <c r="I93" s="44">
        <f>G93*5600/31</f>
        <v>1987.0967741935483</v>
      </c>
      <c r="J93" s="32">
        <v>26</v>
      </c>
      <c r="K93" s="46">
        <f t="shared" si="9"/>
        <v>54600</v>
      </c>
      <c r="L93" s="47">
        <f t="shared" si="10"/>
        <v>145600</v>
      </c>
      <c r="M93" s="32">
        <v>12</v>
      </c>
      <c r="N93" s="29">
        <f t="shared" si="11"/>
        <v>25200</v>
      </c>
      <c r="O93" s="29">
        <f t="shared" si="12"/>
        <v>67200</v>
      </c>
      <c r="P93" s="34">
        <f t="shared" si="13"/>
        <v>80545.16129032258</v>
      </c>
      <c r="Q93" s="35">
        <f t="shared" si="13"/>
        <v>214787.09677419355</v>
      </c>
      <c r="R93" s="36" t="s">
        <v>76</v>
      </c>
    </row>
    <row r="94" spans="1:18" s="11" customFormat="1" ht="24" customHeight="1">
      <c r="A94" s="23">
        <f t="shared" si="18"/>
        <v>84</v>
      </c>
      <c r="B94" s="36" t="s">
        <v>162</v>
      </c>
      <c r="C94" s="32" t="s">
        <v>59</v>
      </c>
      <c r="D94" s="37" t="s">
        <v>40</v>
      </c>
      <c r="E94" s="39" t="s">
        <v>78</v>
      </c>
      <c r="F94" s="37" t="s">
        <v>93</v>
      </c>
      <c r="G94" s="32">
        <v>28</v>
      </c>
      <c r="H94" s="29">
        <f>G94*2100/30</f>
        <v>1960</v>
      </c>
      <c r="I94" s="44">
        <f>G94*5600/30</f>
        <v>5226.666666666667</v>
      </c>
      <c r="J94" s="32">
        <v>41</v>
      </c>
      <c r="K94" s="46">
        <f t="shared" si="9"/>
        <v>86100</v>
      </c>
      <c r="L94" s="47">
        <f t="shared" si="10"/>
        <v>229600</v>
      </c>
      <c r="M94" s="32">
        <v>12</v>
      </c>
      <c r="N94" s="29">
        <f t="shared" si="11"/>
        <v>25200</v>
      </c>
      <c r="O94" s="29">
        <f t="shared" si="12"/>
        <v>67200</v>
      </c>
      <c r="P94" s="34">
        <f t="shared" si="13"/>
        <v>113260</v>
      </c>
      <c r="Q94" s="35">
        <f t="shared" si="13"/>
        <v>302026.6666666666</v>
      </c>
      <c r="R94" s="36" t="s">
        <v>76</v>
      </c>
    </row>
    <row r="95" spans="1:18" s="11" customFormat="1" ht="24" customHeight="1">
      <c r="A95" s="23">
        <f t="shared" si="18"/>
        <v>85</v>
      </c>
      <c r="B95" s="36" t="s">
        <v>163</v>
      </c>
      <c r="C95" s="32" t="s">
        <v>59</v>
      </c>
      <c r="D95" s="37" t="s">
        <v>80</v>
      </c>
      <c r="E95" s="39" t="s">
        <v>78</v>
      </c>
      <c r="F95" s="37" t="s">
        <v>93</v>
      </c>
      <c r="G95" s="32">
        <v>6</v>
      </c>
      <c r="H95" s="29">
        <f>G95*2100/30</f>
        <v>420</v>
      </c>
      <c r="I95" s="44">
        <f>G95*5600/30</f>
        <v>1120</v>
      </c>
      <c r="J95" s="32">
        <v>41</v>
      </c>
      <c r="K95" s="46">
        <f t="shared" si="9"/>
        <v>86100</v>
      </c>
      <c r="L95" s="47">
        <f t="shared" si="10"/>
        <v>229600</v>
      </c>
      <c r="M95" s="32">
        <v>12</v>
      </c>
      <c r="N95" s="29">
        <f t="shared" si="11"/>
        <v>25200</v>
      </c>
      <c r="O95" s="29">
        <f t="shared" si="12"/>
        <v>67200</v>
      </c>
      <c r="P95" s="34">
        <f t="shared" si="13"/>
        <v>111720</v>
      </c>
      <c r="Q95" s="35">
        <f t="shared" si="13"/>
        <v>297920</v>
      </c>
      <c r="R95" s="36" t="s">
        <v>76</v>
      </c>
    </row>
    <row r="96" spans="1:18" s="11" customFormat="1" ht="24" customHeight="1">
      <c r="A96" s="23">
        <f t="shared" si="18"/>
        <v>86</v>
      </c>
      <c r="B96" s="36" t="s">
        <v>164</v>
      </c>
      <c r="C96" s="32" t="s">
        <v>59</v>
      </c>
      <c r="D96" s="37" t="s">
        <v>52</v>
      </c>
      <c r="E96" s="39" t="s">
        <v>83</v>
      </c>
      <c r="F96" s="37" t="s">
        <v>93</v>
      </c>
      <c r="G96" s="32">
        <v>18</v>
      </c>
      <c r="H96" s="29">
        <f>G96*2100/31</f>
        <v>1219.3548387096773</v>
      </c>
      <c r="I96" s="44">
        <f>G96*5600/31</f>
        <v>3251.6129032258063</v>
      </c>
      <c r="J96" s="32">
        <v>40</v>
      </c>
      <c r="K96" s="46">
        <f t="shared" si="9"/>
        <v>84000</v>
      </c>
      <c r="L96" s="47">
        <f t="shared" si="10"/>
        <v>224000</v>
      </c>
      <c r="M96" s="32">
        <v>12</v>
      </c>
      <c r="N96" s="29">
        <f t="shared" si="11"/>
        <v>25200</v>
      </c>
      <c r="O96" s="29">
        <f t="shared" si="12"/>
        <v>67200</v>
      </c>
      <c r="P96" s="34">
        <f t="shared" si="13"/>
        <v>110419.35483870968</v>
      </c>
      <c r="Q96" s="35">
        <f t="shared" si="13"/>
        <v>294451.6129032258</v>
      </c>
      <c r="R96" s="36" t="s">
        <v>76</v>
      </c>
    </row>
    <row r="97" spans="1:18" s="11" customFormat="1" ht="24" customHeight="1">
      <c r="A97" s="23">
        <f t="shared" si="18"/>
        <v>87</v>
      </c>
      <c r="B97" s="36" t="s">
        <v>165</v>
      </c>
      <c r="C97" s="32" t="s">
        <v>59</v>
      </c>
      <c r="D97" s="37" t="s">
        <v>90</v>
      </c>
      <c r="E97" s="39" t="s">
        <v>60</v>
      </c>
      <c r="F97" s="37" t="s">
        <v>102</v>
      </c>
      <c r="G97" s="32">
        <v>4</v>
      </c>
      <c r="H97" s="29">
        <f>G97*2100/31</f>
        <v>270.96774193548384</v>
      </c>
      <c r="I97" s="44">
        <f>G97*5600/31</f>
        <v>722.5806451612904</v>
      </c>
      <c r="J97" s="32">
        <v>30</v>
      </c>
      <c r="K97" s="46">
        <f aca="true" t="shared" si="19" ref="K97:K117">J97*2100</f>
        <v>63000</v>
      </c>
      <c r="L97" s="47">
        <f aca="true" t="shared" si="20" ref="L97:L117">J97*5600</f>
        <v>168000</v>
      </c>
      <c r="M97" s="32">
        <v>12</v>
      </c>
      <c r="N97" s="29">
        <f aca="true" t="shared" si="21" ref="N97:N117">M97*2100</f>
        <v>25200</v>
      </c>
      <c r="O97" s="29">
        <f aca="true" t="shared" si="22" ref="O97:O117">M97*5600</f>
        <v>67200</v>
      </c>
      <c r="P97" s="34">
        <f aca="true" t="shared" si="23" ref="P97:Q117">H97+K97+N97</f>
        <v>88470.96774193548</v>
      </c>
      <c r="Q97" s="35">
        <f t="shared" si="23"/>
        <v>235922.5806451613</v>
      </c>
      <c r="R97" s="36" t="s">
        <v>76</v>
      </c>
    </row>
    <row r="98" spans="1:18" s="11" customFormat="1" ht="24" customHeight="1">
      <c r="A98" s="23">
        <f t="shared" si="18"/>
        <v>88</v>
      </c>
      <c r="B98" s="36" t="s">
        <v>166</v>
      </c>
      <c r="C98" s="32" t="s">
        <v>59</v>
      </c>
      <c r="D98" s="37" t="s">
        <v>85</v>
      </c>
      <c r="E98" s="39" t="s">
        <v>83</v>
      </c>
      <c r="F98" s="37" t="s">
        <v>93</v>
      </c>
      <c r="G98" s="32">
        <v>11</v>
      </c>
      <c r="H98" s="29">
        <f>G98*2100/31</f>
        <v>745.1612903225806</v>
      </c>
      <c r="I98" s="44">
        <f>G98*5600/31</f>
        <v>1987.0967741935483</v>
      </c>
      <c r="J98" s="32">
        <v>40</v>
      </c>
      <c r="K98" s="46">
        <f t="shared" si="19"/>
        <v>84000</v>
      </c>
      <c r="L98" s="47">
        <f t="shared" si="20"/>
        <v>224000</v>
      </c>
      <c r="M98" s="32">
        <v>12</v>
      </c>
      <c r="N98" s="29">
        <f t="shared" si="21"/>
        <v>25200</v>
      </c>
      <c r="O98" s="29">
        <f t="shared" si="22"/>
        <v>67200</v>
      </c>
      <c r="P98" s="34">
        <f t="shared" si="23"/>
        <v>109945.16129032258</v>
      </c>
      <c r="Q98" s="35">
        <f t="shared" si="23"/>
        <v>293187.0967741936</v>
      </c>
      <c r="R98" s="36" t="s">
        <v>76</v>
      </c>
    </row>
    <row r="99" spans="1:18" s="11" customFormat="1" ht="24" customHeight="1">
      <c r="A99" s="23">
        <f t="shared" si="18"/>
        <v>89</v>
      </c>
      <c r="B99" s="36" t="s">
        <v>167</v>
      </c>
      <c r="C99" s="32" t="s">
        <v>59</v>
      </c>
      <c r="D99" s="37" t="s">
        <v>132</v>
      </c>
      <c r="E99" s="39" t="s">
        <v>41</v>
      </c>
      <c r="F99" s="37" t="s">
        <v>93</v>
      </c>
      <c r="G99" s="32">
        <v>22</v>
      </c>
      <c r="H99" s="29">
        <f>G99*2100/30</f>
        <v>1540</v>
      </c>
      <c r="I99" s="44">
        <f>G99*5600/30</f>
        <v>4106.666666666667</v>
      </c>
      <c r="J99" s="32">
        <v>36</v>
      </c>
      <c r="K99" s="46">
        <f t="shared" si="19"/>
        <v>75600</v>
      </c>
      <c r="L99" s="47">
        <f t="shared" si="20"/>
        <v>201600</v>
      </c>
      <c r="M99" s="32">
        <v>12</v>
      </c>
      <c r="N99" s="29">
        <f t="shared" si="21"/>
        <v>25200</v>
      </c>
      <c r="O99" s="29">
        <f t="shared" si="22"/>
        <v>67200</v>
      </c>
      <c r="P99" s="34">
        <f t="shared" si="23"/>
        <v>102340</v>
      </c>
      <c r="Q99" s="35">
        <f t="shared" si="23"/>
        <v>272906.6666666666</v>
      </c>
      <c r="R99" s="36" t="s">
        <v>76</v>
      </c>
    </row>
    <row r="100" spans="1:18" s="11" customFormat="1" ht="24" customHeight="1">
      <c r="A100" s="23">
        <f t="shared" si="18"/>
        <v>90</v>
      </c>
      <c r="B100" s="36" t="s">
        <v>168</v>
      </c>
      <c r="C100" s="32" t="s">
        <v>59</v>
      </c>
      <c r="D100" s="37" t="s">
        <v>46</v>
      </c>
      <c r="E100" s="39" t="s">
        <v>41</v>
      </c>
      <c r="F100" s="37" t="s">
        <v>93</v>
      </c>
      <c r="G100" s="32">
        <v>13</v>
      </c>
      <c r="H100" s="29">
        <f>G100*2100/30</f>
        <v>910</v>
      </c>
      <c r="I100" s="44">
        <f>G100*5600/30</f>
        <v>2426.6666666666665</v>
      </c>
      <c r="J100" s="32">
        <v>36</v>
      </c>
      <c r="K100" s="46">
        <f t="shared" si="19"/>
        <v>75600</v>
      </c>
      <c r="L100" s="47">
        <f t="shared" si="20"/>
        <v>201600</v>
      </c>
      <c r="M100" s="32">
        <v>12</v>
      </c>
      <c r="N100" s="29">
        <f t="shared" si="21"/>
        <v>25200</v>
      </c>
      <c r="O100" s="29">
        <f t="shared" si="22"/>
        <v>67200</v>
      </c>
      <c r="P100" s="34">
        <f t="shared" si="23"/>
        <v>101710</v>
      </c>
      <c r="Q100" s="35">
        <f t="shared" si="23"/>
        <v>271226.6666666666</v>
      </c>
      <c r="R100" s="36" t="s">
        <v>76</v>
      </c>
    </row>
    <row r="101" spans="1:18" s="11" customFormat="1" ht="24" customHeight="1">
      <c r="A101" s="23">
        <f t="shared" si="18"/>
        <v>91</v>
      </c>
      <c r="B101" s="36" t="s">
        <v>169</v>
      </c>
      <c r="C101" s="32" t="s">
        <v>59</v>
      </c>
      <c r="D101" s="37" t="s">
        <v>124</v>
      </c>
      <c r="E101" s="39" t="s">
        <v>41</v>
      </c>
      <c r="F101" s="37" t="s">
        <v>93</v>
      </c>
      <c r="G101" s="32">
        <v>4</v>
      </c>
      <c r="H101" s="29">
        <f>G101*2100/30</f>
        <v>280</v>
      </c>
      <c r="I101" s="44">
        <f>G101*5600/30</f>
        <v>746.6666666666666</v>
      </c>
      <c r="J101" s="32">
        <v>36</v>
      </c>
      <c r="K101" s="46">
        <f t="shared" si="19"/>
        <v>75600</v>
      </c>
      <c r="L101" s="47">
        <f t="shared" si="20"/>
        <v>201600</v>
      </c>
      <c r="M101" s="32">
        <v>12</v>
      </c>
      <c r="N101" s="29">
        <f t="shared" si="21"/>
        <v>25200</v>
      </c>
      <c r="O101" s="29">
        <f t="shared" si="22"/>
        <v>67200</v>
      </c>
      <c r="P101" s="34">
        <f t="shared" si="23"/>
        <v>101080</v>
      </c>
      <c r="Q101" s="35">
        <f t="shared" si="23"/>
        <v>269546.6666666666</v>
      </c>
      <c r="R101" s="36" t="s">
        <v>76</v>
      </c>
    </row>
    <row r="102" spans="1:18" s="11" customFormat="1" ht="24" customHeight="1">
      <c r="A102" s="23">
        <f t="shared" si="18"/>
        <v>92</v>
      </c>
      <c r="B102" s="36" t="s">
        <v>170</v>
      </c>
      <c r="C102" s="32" t="s">
        <v>59</v>
      </c>
      <c r="D102" s="37" t="s">
        <v>132</v>
      </c>
      <c r="E102" s="39" t="s">
        <v>83</v>
      </c>
      <c r="F102" s="37" t="s">
        <v>102</v>
      </c>
      <c r="G102" s="32">
        <v>23</v>
      </c>
      <c r="H102" s="29">
        <f>G102*2100/31</f>
        <v>1558.0645161290322</v>
      </c>
      <c r="I102" s="44">
        <f>G102*5600/31</f>
        <v>4154.8387096774195</v>
      </c>
      <c r="J102" s="32">
        <v>28</v>
      </c>
      <c r="K102" s="46">
        <f t="shared" si="19"/>
        <v>58800</v>
      </c>
      <c r="L102" s="47">
        <f t="shared" si="20"/>
        <v>156800</v>
      </c>
      <c r="M102" s="32">
        <v>12</v>
      </c>
      <c r="N102" s="29">
        <f t="shared" si="21"/>
        <v>25200</v>
      </c>
      <c r="O102" s="29">
        <f t="shared" si="22"/>
        <v>67200</v>
      </c>
      <c r="P102" s="34">
        <f t="shared" si="23"/>
        <v>85558.06451612903</v>
      </c>
      <c r="Q102" s="35">
        <f t="shared" si="23"/>
        <v>228154.83870967742</v>
      </c>
      <c r="R102" s="36" t="s">
        <v>76</v>
      </c>
    </row>
    <row r="103" spans="1:18" s="11" customFormat="1" ht="24" customHeight="1">
      <c r="A103" s="23">
        <f t="shared" si="18"/>
        <v>93</v>
      </c>
      <c r="B103" s="36" t="s">
        <v>171</v>
      </c>
      <c r="C103" s="32" t="s">
        <v>59</v>
      </c>
      <c r="D103" s="37" t="s">
        <v>90</v>
      </c>
      <c r="E103" s="39" t="s">
        <v>60</v>
      </c>
      <c r="F103" s="37" t="s">
        <v>102</v>
      </c>
      <c r="G103" s="32">
        <v>3</v>
      </c>
      <c r="H103" s="29">
        <f>G103*2100/31</f>
        <v>203.2258064516129</v>
      </c>
      <c r="I103" s="44">
        <f>G103*5600/31</f>
        <v>541.9354838709677</v>
      </c>
      <c r="J103" s="32">
        <v>30</v>
      </c>
      <c r="K103" s="46">
        <f t="shared" si="19"/>
        <v>63000</v>
      </c>
      <c r="L103" s="47">
        <f t="shared" si="20"/>
        <v>168000</v>
      </c>
      <c r="M103" s="32">
        <v>12</v>
      </c>
      <c r="N103" s="29">
        <f t="shared" si="21"/>
        <v>25200</v>
      </c>
      <c r="O103" s="29">
        <f t="shared" si="22"/>
        <v>67200</v>
      </c>
      <c r="P103" s="34">
        <f t="shared" si="23"/>
        <v>88403.2258064516</v>
      </c>
      <c r="Q103" s="35">
        <f t="shared" si="23"/>
        <v>235741.93548387097</v>
      </c>
      <c r="R103" s="36" t="s">
        <v>76</v>
      </c>
    </row>
    <row r="104" spans="1:18" s="11" customFormat="1" ht="24" customHeight="1">
      <c r="A104" s="23">
        <f t="shared" si="18"/>
        <v>94</v>
      </c>
      <c r="B104" s="36" t="s">
        <v>172</v>
      </c>
      <c r="C104" s="32" t="s">
        <v>59</v>
      </c>
      <c r="D104" s="37" t="s">
        <v>173</v>
      </c>
      <c r="E104" s="39" t="s">
        <v>95</v>
      </c>
      <c r="F104" s="37" t="s">
        <v>93</v>
      </c>
      <c r="G104" s="32">
        <v>30</v>
      </c>
      <c r="H104" s="29">
        <f>G104*2100/30</f>
        <v>2100</v>
      </c>
      <c r="I104" s="44">
        <f>G104*5600/30</f>
        <v>5600</v>
      </c>
      <c r="J104" s="32">
        <v>34</v>
      </c>
      <c r="K104" s="46">
        <f t="shared" si="19"/>
        <v>71400</v>
      </c>
      <c r="L104" s="47">
        <f t="shared" si="20"/>
        <v>190400</v>
      </c>
      <c r="M104" s="32">
        <v>12</v>
      </c>
      <c r="N104" s="29">
        <f t="shared" si="21"/>
        <v>25200</v>
      </c>
      <c r="O104" s="29">
        <f t="shared" si="22"/>
        <v>67200</v>
      </c>
      <c r="P104" s="34">
        <f t="shared" si="23"/>
        <v>98700</v>
      </c>
      <c r="Q104" s="35">
        <f t="shared" si="23"/>
        <v>263200</v>
      </c>
      <c r="R104" s="36" t="s">
        <v>76</v>
      </c>
    </row>
    <row r="105" spans="1:18" s="11" customFormat="1" ht="24" customHeight="1">
      <c r="A105" s="23">
        <f t="shared" si="18"/>
        <v>95</v>
      </c>
      <c r="B105" s="36" t="s">
        <v>174</v>
      </c>
      <c r="C105" s="32" t="s">
        <v>59</v>
      </c>
      <c r="D105" s="37" t="s">
        <v>132</v>
      </c>
      <c r="E105" s="39" t="s">
        <v>65</v>
      </c>
      <c r="F105" s="37" t="s">
        <v>93</v>
      </c>
      <c r="G105" s="32">
        <v>23</v>
      </c>
      <c r="H105" s="29">
        <f>G105*2100/31</f>
        <v>1558.0645161290322</v>
      </c>
      <c r="I105" s="44">
        <f>G105*5600/31</f>
        <v>4154.8387096774195</v>
      </c>
      <c r="J105" s="32">
        <v>33</v>
      </c>
      <c r="K105" s="46">
        <f t="shared" si="19"/>
        <v>69300</v>
      </c>
      <c r="L105" s="47">
        <f t="shared" si="20"/>
        <v>184800</v>
      </c>
      <c r="M105" s="32">
        <v>12</v>
      </c>
      <c r="N105" s="29">
        <f t="shared" si="21"/>
        <v>25200</v>
      </c>
      <c r="O105" s="29">
        <f t="shared" si="22"/>
        <v>67200</v>
      </c>
      <c r="P105" s="34">
        <f t="shared" si="23"/>
        <v>96058.06451612903</v>
      </c>
      <c r="Q105" s="35">
        <f t="shared" si="23"/>
        <v>256154.83870967742</v>
      </c>
      <c r="R105" s="36" t="s">
        <v>76</v>
      </c>
    </row>
    <row r="106" spans="1:18" s="11" customFormat="1" ht="24" customHeight="1">
      <c r="A106" s="23">
        <f t="shared" si="18"/>
        <v>96</v>
      </c>
      <c r="B106" s="36" t="s">
        <v>175</v>
      </c>
      <c r="C106" s="32" t="s">
        <v>59</v>
      </c>
      <c r="D106" s="37" t="s">
        <v>124</v>
      </c>
      <c r="E106" s="39" t="s">
        <v>71</v>
      </c>
      <c r="F106" s="37" t="s">
        <v>102</v>
      </c>
      <c r="G106" s="32">
        <v>5</v>
      </c>
      <c r="H106" s="29">
        <f>G106*2100/31</f>
        <v>338.7096774193548</v>
      </c>
      <c r="I106" s="44">
        <f>G106*5600/31</f>
        <v>903.2258064516129</v>
      </c>
      <c r="J106" s="32">
        <v>32</v>
      </c>
      <c r="K106" s="46">
        <f t="shared" si="19"/>
        <v>67200</v>
      </c>
      <c r="L106" s="47">
        <f t="shared" si="20"/>
        <v>179200</v>
      </c>
      <c r="M106" s="32">
        <v>12</v>
      </c>
      <c r="N106" s="29">
        <f t="shared" si="21"/>
        <v>25200</v>
      </c>
      <c r="O106" s="29">
        <f t="shared" si="22"/>
        <v>67200</v>
      </c>
      <c r="P106" s="34">
        <f t="shared" si="23"/>
        <v>92738.70967741935</v>
      </c>
      <c r="Q106" s="35">
        <f t="shared" si="23"/>
        <v>247303.2258064516</v>
      </c>
      <c r="R106" s="36" t="s">
        <v>76</v>
      </c>
    </row>
    <row r="107" spans="1:18" s="11" customFormat="1" ht="24" customHeight="1">
      <c r="A107" s="23">
        <f t="shared" si="18"/>
        <v>97</v>
      </c>
      <c r="B107" s="36" t="s">
        <v>176</v>
      </c>
      <c r="C107" s="32" t="s">
        <v>59</v>
      </c>
      <c r="D107" s="37" t="s">
        <v>28</v>
      </c>
      <c r="E107" s="39" t="s">
        <v>78</v>
      </c>
      <c r="F107" s="37" t="s">
        <v>102</v>
      </c>
      <c r="G107" s="32">
        <v>27</v>
      </c>
      <c r="H107" s="29">
        <f>G107*2100/30</f>
        <v>1890</v>
      </c>
      <c r="I107" s="44">
        <f>G107*5600/30</f>
        <v>5040</v>
      </c>
      <c r="J107" s="32">
        <v>29</v>
      </c>
      <c r="K107" s="46">
        <f t="shared" si="19"/>
        <v>60900</v>
      </c>
      <c r="L107" s="47">
        <f t="shared" si="20"/>
        <v>162400</v>
      </c>
      <c r="M107" s="32">
        <v>12</v>
      </c>
      <c r="N107" s="29">
        <f t="shared" si="21"/>
        <v>25200</v>
      </c>
      <c r="O107" s="29">
        <f t="shared" si="22"/>
        <v>67200</v>
      </c>
      <c r="P107" s="34">
        <f t="shared" si="23"/>
        <v>87990</v>
      </c>
      <c r="Q107" s="35">
        <f t="shared" si="23"/>
        <v>234640</v>
      </c>
      <c r="R107" s="36" t="s">
        <v>76</v>
      </c>
    </row>
    <row r="108" spans="1:18" s="11" customFormat="1" ht="24" customHeight="1">
      <c r="A108" s="23">
        <f t="shared" si="18"/>
        <v>98</v>
      </c>
      <c r="B108" s="36" t="s">
        <v>177</v>
      </c>
      <c r="C108" s="32" t="s">
        <v>59</v>
      </c>
      <c r="D108" s="37" t="s">
        <v>178</v>
      </c>
      <c r="E108" s="39" t="s">
        <v>60</v>
      </c>
      <c r="F108" s="37" t="s">
        <v>102</v>
      </c>
      <c r="G108" s="32">
        <v>1</v>
      </c>
      <c r="H108" s="29">
        <f>G108*2100/31</f>
        <v>67.74193548387096</v>
      </c>
      <c r="I108" s="44">
        <f>G108*5600/31</f>
        <v>180.6451612903226</v>
      </c>
      <c r="J108" s="32">
        <v>30</v>
      </c>
      <c r="K108" s="46">
        <f t="shared" si="19"/>
        <v>63000</v>
      </c>
      <c r="L108" s="47">
        <f t="shared" si="20"/>
        <v>168000</v>
      </c>
      <c r="M108" s="32">
        <v>12</v>
      </c>
      <c r="N108" s="29">
        <f t="shared" si="21"/>
        <v>25200</v>
      </c>
      <c r="O108" s="29">
        <f t="shared" si="22"/>
        <v>67200</v>
      </c>
      <c r="P108" s="34">
        <f t="shared" si="23"/>
        <v>88267.74193548388</v>
      </c>
      <c r="Q108" s="35">
        <f t="shared" si="23"/>
        <v>235380.64516129033</v>
      </c>
      <c r="R108" s="36" t="s">
        <v>76</v>
      </c>
    </row>
    <row r="109" spans="1:18" s="11" customFormat="1" ht="24" customHeight="1">
      <c r="A109" s="23">
        <f t="shared" si="18"/>
        <v>99</v>
      </c>
      <c r="B109" s="36" t="s">
        <v>179</v>
      </c>
      <c r="C109" s="32" t="s">
        <v>59</v>
      </c>
      <c r="D109" s="37" t="s">
        <v>151</v>
      </c>
      <c r="E109" s="39" t="s">
        <v>78</v>
      </c>
      <c r="F109" s="37" t="s">
        <v>102</v>
      </c>
      <c r="G109" s="32">
        <v>7</v>
      </c>
      <c r="H109" s="29">
        <f>G109*2100/30</f>
        <v>490</v>
      </c>
      <c r="I109" s="44">
        <f>G109*5600/30</f>
        <v>1306.6666666666667</v>
      </c>
      <c r="J109" s="32">
        <v>29</v>
      </c>
      <c r="K109" s="46">
        <f t="shared" si="19"/>
        <v>60900</v>
      </c>
      <c r="L109" s="47">
        <f t="shared" si="20"/>
        <v>162400</v>
      </c>
      <c r="M109" s="32">
        <v>12</v>
      </c>
      <c r="N109" s="29">
        <f t="shared" si="21"/>
        <v>25200</v>
      </c>
      <c r="O109" s="29">
        <f t="shared" si="22"/>
        <v>67200</v>
      </c>
      <c r="P109" s="34">
        <f t="shared" si="23"/>
        <v>86590</v>
      </c>
      <c r="Q109" s="35">
        <f t="shared" si="23"/>
        <v>230906.66666666666</v>
      </c>
      <c r="R109" s="36" t="s">
        <v>76</v>
      </c>
    </row>
    <row r="110" spans="1:18" s="11" customFormat="1" ht="24" customHeight="1">
      <c r="A110" s="23">
        <f t="shared" si="18"/>
        <v>100</v>
      </c>
      <c r="B110" s="36" t="s">
        <v>180</v>
      </c>
      <c r="C110" s="32" t="s">
        <v>59</v>
      </c>
      <c r="D110" s="37" t="s">
        <v>151</v>
      </c>
      <c r="E110" s="39" t="s">
        <v>78</v>
      </c>
      <c r="F110" s="37" t="s">
        <v>102</v>
      </c>
      <c r="G110" s="32">
        <v>7</v>
      </c>
      <c r="H110" s="29">
        <f>G110*2100/30</f>
        <v>490</v>
      </c>
      <c r="I110" s="44">
        <f>G110*5600/30</f>
        <v>1306.6666666666667</v>
      </c>
      <c r="J110" s="32">
        <v>29</v>
      </c>
      <c r="K110" s="46">
        <f t="shared" si="19"/>
        <v>60900</v>
      </c>
      <c r="L110" s="47">
        <f t="shared" si="20"/>
        <v>162400</v>
      </c>
      <c r="M110" s="32">
        <v>12</v>
      </c>
      <c r="N110" s="29">
        <f t="shared" si="21"/>
        <v>25200</v>
      </c>
      <c r="O110" s="29">
        <f t="shared" si="22"/>
        <v>67200</v>
      </c>
      <c r="P110" s="34">
        <f t="shared" si="23"/>
        <v>86590</v>
      </c>
      <c r="Q110" s="35">
        <f t="shared" si="23"/>
        <v>230906.66666666666</v>
      </c>
      <c r="R110" s="36" t="s">
        <v>76</v>
      </c>
    </row>
    <row r="111" spans="1:18" s="11" customFormat="1" ht="24" customHeight="1">
      <c r="A111" s="23">
        <f t="shared" si="18"/>
        <v>101</v>
      </c>
      <c r="B111" s="36" t="s">
        <v>181</v>
      </c>
      <c r="C111" s="32" t="s">
        <v>59</v>
      </c>
      <c r="D111" s="37" t="s">
        <v>68</v>
      </c>
      <c r="E111" s="39" t="s">
        <v>41</v>
      </c>
      <c r="F111" s="37" t="s">
        <v>102</v>
      </c>
      <c r="G111" s="32">
        <v>2</v>
      </c>
      <c r="H111" s="29">
        <f>G111*2100/30</f>
        <v>140</v>
      </c>
      <c r="I111" s="44">
        <f>G111*5600/30</f>
        <v>373.3333333333333</v>
      </c>
      <c r="J111" s="32">
        <v>24</v>
      </c>
      <c r="K111" s="46">
        <f t="shared" si="19"/>
        <v>50400</v>
      </c>
      <c r="L111" s="47">
        <f t="shared" si="20"/>
        <v>134400</v>
      </c>
      <c r="M111" s="32">
        <v>12</v>
      </c>
      <c r="N111" s="29">
        <f t="shared" si="21"/>
        <v>25200</v>
      </c>
      <c r="O111" s="29">
        <f t="shared" si="22"/>
        <v>67200</v>
      </c>
      <c r="P111" s="34">
        <f t="shared" si="23"/>
        <v>75740</v>
      </c>
      <c r="Q111" s="35">
        <f t="shared" si="23"/>
        <v>201973.33333333334</v>
      </c>
      <c r="R111" s="36" t="s">
        <v>76</v>
      </c>
    </row>
    <row r="112" spans="1:18" s="11" customFormat="1" ht="24" customHeight="1">
      <c r="A112" s="23">
        <f t="shared" si="18"/>
        <v>102</v>
      </c>
      <c r="B112" s="36" t="s">
        <v>182</v>
      </c>
      <c r="C112" s="32" t="s">
        <v>59</v>
      </c>
      <c r="D112" s="37" t="s">
        <v>85</v>
      </c>
      <c r="E112" s="39" t="s">
        <v>29</v>
      </c>
      <c r="F112" s="37" t="s">
        <v>102</v>
      </c>
      <c r="G112" s="32">
        <v>11</v>
      </c>
      <c r="H112" s="29">
        <f>G112*2100/31</f>
        <v>745.1612903225806</v>
      </c>
      <c r="I112" s="44">
        <f>G112*5600/31</f>
        <v>1987.0967741935483</v>
      </c>
      <c r="J112" s="32">
        <v>25</v>
      </c>
      <c r="K112" s="46">
        <f t="shared" si="19"/>
        <v>52500</v>
      </c>
      <c r="L112" s="47">
        <f t="shared" si="20"/>
        <v>140000</v>
      </c>
      <c r="M112" s="32">
        <v>12</v>
      </c>
      <c r="N112" s="29">
        <f t="shared" si="21"/>
        <v>25200</v>
      </c>
      <c r="O112" s="29">
        <f t="shared" si="22"/>
        <v>67200</v>
      </c>
      <c r="P112" s="34">
        <f t="shared" si="23"/>
        <v>78445.16129032258</v>
      </c>
      <c r="Q112" s="35">
        <f t="shared" si="23"/>
        <v>209187.09677419355</v>
      </c>
      <c r="R112" s="36" t="s">
        <v>76</v>
      </c>
    </row>
    <row r="113" spans="1:18" s="11" customFormat="1" ht="24" customHeight="1">
      <c r="A113" s="23">
        <f t="shared" si="18"/>
        <v>103</v>
      </c>
      <c r="B113" s="36" t="s">
        <v>183</v>
      </c>
      <c r="C113" s="32" t="s">
        <v>59</v>
      </c>
      <c r="D113" s="37" t="s">
        <v>124</v>
      </c>
      <c r="E113" s="39" t="s">
        <v>86</v>
      </c>
      <c r="F113" s="37" t="s">
        <v>102</v>
      </c>
      <c r="G113" s="32">
        <v>4</v>
      </c>
      <c r="H113" s="29">
        <f>G113*2100/30</f>
        <v>280</v>
      </c>
      <c r="I113" s="44">
        <f>G113*5600/30</f>
        <v>746.6666666666666</v>
      </c>
      <c r="J113" s="32">
        <v>27</v>
      </c>
      <c r="K113" s="46">
        <f t="shared" si="19"/>
        <v>56700</v>
      </c>
      <c r="L113" s="47">
        <f t="shared" si="20"/>
        <v>151200</v>
      </c>
      <c r="M113" s="32">
        <v>12</v>
      </c>
      <c r="N113" s="29">
        <f t="shared" si="21"/>
        <v>25200</v>
      </c>
      <c r="O113" s="29">
        <f t="shared" si="22"/>
        <v>67200</v>
      </c>
      <c r="P113" s="34">
        <f t="shared" si="23"/>
        <v>82180</v>
      </c>
      <c r="Q113" s="35">
        <f t="shared" si="23"/>
        <v>219146.66666666666</v>
      </c>
      <c r="R113" s="36" t="s">
        <v>76</v>
      </c>
    </row>
    <row r="114" spans="1:18" s="11" customFormat="1" ht="24" customHeight="1">
      <c r="A114" s="23">
        <f t="shared" si="18"/>
        <v>104</v>
      </c>
      <c r="B114" s="36" t="s">
        <v>184</v>
      </c>
      <c r="C114" s="32" t="s">
        <v>59</v>
      </c>
      <c r="D114" s="37" t="s">
        <v>34</v>
      </c>
      <c r="E114" s="39" t="s">
        <v>83</v>
      </c>
      <c r="F114" s="37" t="s">
        <v>102</v>
      </c>
      <c r="G114" s="32">
        <v>26</v>
      </c>
      <c r="H114" s="29">
        <f>G114*2100/31</f>
        <v>1761.2903225806451</v>
      </c>
      <c r="I114" s="44">
        <f>G114*5600/31</f>
        <v>4696.774193548387</v>
      </c>
      <c r="J114" s="32">
        <v>28</v>
      </c>
      <c r="K114" s="46">
        <f t="shared" si="19"/>
        <v>58800</v>
      </c>
      <c r="L114" s="47">
        <f t="shared" si="20"/>
        <v>156800</v>
      </c>
      <c r="M114" s="32">
        <v>12</v>
      </c>
      <c r="N114" s="29">
        <f t="shared" si="21"/>
        <v>25200</v>
      </c>
      <c r="O114" s="29">
        <f t="shared" si="22"/>
        <v>67200</v>
      </c>
      <c r="P114" s="34">
        <f t="shared" si="23"/>
        <v>85761.29032258064</v>
      </c>
      <c r="Q114" s="35">
        <f t="shared" si="23"/>
        <v>228696.7741935484</v>
      </c>
      <c r="R114" s="36" t="s">
        <v>76</v>
      </c>
    </row>
    <row r="115" spans="1:18" s="11" customFormat="1" ht="24" customHeight="1">
      <c r="A115" s="23">
        <f t="shared" si="18"/>
        <v>105</v>
      </c>
      <c r="B115" s="36" t="s">
        <v>185</v>
      </c>
      <c r="C115" s="32" t="s">
        <v>59</v>
      </c>
      <c r="D115" s="37" t="s">
        <v>186</v>
      </c>
      <c r="E115" s="39" t="s">
        <v>83</v>
      </c>
      <c r="F115" s="37" t="s">
        <v>102</v>
      </c>
      <c r="G115" s="32">
        <v>25</v>
      </c>
      <c r="H115" s="29">
        <f>G115*2100/31</f>
        <v>1693.5483870967741</v>
      </c>
      <c r="I115" s="44">
        <f>G115*5600/31</f>
        <v>4516.129032258064</v>
      </c>
      <c r="J115" s="32">
        <v>28</v>
      </c>
      <c r="K115" s="46">
        <f t="shared" si="19"/>
        <v>58800</v>
      </c>
      <c r="L115" s="47">
        <f t="shared" si="20"/>
        <v>156800</v>
      </c>
      <c r="M115" s="32">
        <v>12</v>
      </c>
      <c r="N115" s="29">
        <f t="shared" si="21"/>
        <v>25200</v>
      </c>
      <c r="O115" s="29">
        <f t="shared" si="22"/>
        <v>67200</v>
      </c>
      <c r="P115" s="34">
        <f t="shared" si="23"/>
        <v>85693.54838709677</v>
      </c>
      <c r="Q115" s="35">
        <f t="shared" si="23"/>
        <v>228516.12903225806</v>
      </c>
      <c r="R115" s="36" t="s">
        <v>76</v>
      </c>
    </row>
    <row r="116" spans="1:18" s="11" customFormat="1" ht="24" customHeight="1">
      <c r="A116" s="23">
        <f t="shared" si="18"/>
        <v>106</v>
      </c>
      <c r="B116" s="36" t="s">
        <v>187</v>
      </c>
      <c r="C116" s="32" t="s">
        <v>59</v>
      </c>
      <c r="D116" s="37" t="s">
        <v>82</v>
      </c>
      <c r="E116" s="39" t="s">
        <v>95</v>
      </c>
      <c r="F116" s="37" t="s">
        <v>102</v>
      </c>
      <c r="G116" s="32">
        <v>11</v>
      </c>
      <c r="H116" s="29">
        <f>G116*2100/30</f>
        <v>770</v>
      </c>
      <c r="I116" s="44">
        <f>G116*5600/30</f>
        <v>2053.3333333333335</v>
      </c>
      <c r="J116" s="32">
        <v>22</v>
      </c>
      <c r="K116" s="46">
        <f t="shared" si="19"/>
        <v>46200</v>
      </c>
      <c r="L116" s="47">
        <f t="shared" si="20"/>
        <v>123200</v>
      </c>
      <c r="M116" s="32">
        <v>12</v>
      </c>
      <c r="N116" s="29">
        <f t="shared" si="21"/>
        <v>25200</v>
      </c>
      <c r="O116" s="29">
        <f t="shared" si="22"/>
        <v>67200</v>
      </c>
      <c r="P116" s="34">
        <f t="shared" si="23"/>
        <v>72170</v>
      </c>
      <c r="Q116" s="35">
        <f t="shared" si="23"/>
        <v>192453.3333333333</v>
      </c>
      <c r="R116" s="36" t="s">
        <v>76</v>
      </c>
    </row>
    <row r="117" spans="1:18" s="11" customFormat="1" ht="24" customHeight="1">
      <c r="A117" s="23">
        <f t="shared" si="18"/>
        <v>107</v>
      </c>
      <c r="B117" s="36" t="s">
        <v>188</v>
      </c>
      <c r="C117" s="32" t="s">
        <v>59</v>
      </c>
      <c r="D117" s="37" t="s">
        <v>68</v>
      </c>
      <c r="E117" s="39" t="s">
        <v>60</v>
      </c>
      <c r="F117" s="37" t="s">
        <v>93</v>
      </c>
      <c r="G117" s="32">
        <v>2</v>
      </c>
      <c r="H117" s="29">
        <f>G117*2100/31</f>
        <v>135.48387096774192</v>
      </c>
      <c r="I117" s="44">
        <f>G117*5600/31</f>
        <v>361.2903225806452</v>
      </c>
      <c r="J117" s="32">
        <v>42</v>
      </c>
      <c r="K117" s="46">
        <f t="shared" si="19"/>
        <v>88200</v>
      </c>
      <c r="L117" s="47">
        <f t="shared" si="20"/>
        <v>235200</v>
      </c>
      <c r="M117" s="32">
        <v>12</v>
      </c>
      <c r="N117" s="29">
        <f t="shared" si="21"/>
        <v>25200</v>
      </c>
      <c r="O117" s="29">
        <f t="shared" si="22"/>
        <v>67200</v>
      </c>
      <c r="P117" s="34">
        <f t="shared" si="23"/>
        <v>113535.48387096774</v>
      </c>
      <c r="Q117" s="35">
        <f t="shared" si="23"/>
        <v>302761.2903225806</v>
      </c>
      <c r="R117" s="36" t="s">
        <v>76</v>
      </c>
    </row>
    <row r="118" spans="1:18" s="11" customFormat="1" ht="24" customHeight="1">
      <c r="A118" s="23">
        <v>107</v>
      </c>
      <c r="B118" s="48" t="s">
        <v>189</v>
      </c>
      <c r="C118" s="32" t="s">
        <v>59</v>
      </c>
      <c r="D118" s="37" t="s">
        <v>186</v>
      </c>
      <c r="E118" s="39" t="s">
        <v>29</v>
      </c>
      <c r="F118" s="37" t="s">
        <v>93</v>
      </c>
      <c r="G118" s="32">
        <v>25</v>
      </c>
      <c r="H118" s="29">
        <f>G118*2100/31</f>
        <v>1693.5483870967741</v>
      </c>
      <c r="I118" s="44">
        <f>G118*5600/31</f>
        <v>4516.129032258064</v>
      </c>
      <c r="J118" s="32">
        <v>37</v>
      </c>
      <c r="K118" s="34">
        <f>J118*2100</f>
        <v>77700</v>
      </c>
      <c r="L118" s="49">
        <f>J118*5600</f>
        <v>207200</v>
      </c>
      <c r="M118" s="32">
        <v>12</v>
      </c>
      <c r="N118" s="29">
        <f>M118*2100</f>
        <v>25200</v>
      </c>
      <c r="O118" s="29">
        <f>M118*5600</f>
        <v>67200</v>
      </c>
      <c r="P118" s="34">
        <f>H118+K118+N118</f>
        <v>104593.54838709677</v>
      </c>
      <c r="Q118" s="35">
        <f>O118+L118+I118</f>
        <v>278916.12903225806</v>
      </c>
      <c r="R118" s="36" t="s">
        <v>232</v>
      </c>
    </row>
    <row r="119" spans="1:18" s="11" customFormat="1" ht="24" customHeight="1">
      <c r="A119" s="23">
        <f t="shared" si="18"/>
        <v>108</v>
      </c>
      <c r="B119" s="48" t="s">
        <v>190</v>
      </c>
      <c r="C119" s="32" t="s">
        <v>59</v>
      </c>
      <c r="D119" s="37" t="s">
        <v>82</v>
      </c>
      <c r="E119" s="38" t="s">
        <v>60</v>
      </c>
      <c r="F119" s="37" t="s">
        <v>102</v>
      </c>
      <c r="G119" s="32">
        <v>12</v>
      </c>
      <c r="H119" s="29">
        <f aca="true" t="shared" si="24" ref="H119:H149">G119*2100/31</f>
        <v>812.9032258064516</v>
      </c>
      <c r="I119" s="44">
        <f aca="true" t="shared" si="25" ref="I119:I149">G119*5600/31</f>
        <v>2167.7419354838707</v>
      </c>
      <c r="J119" s="32">
        <v>30</v>
      </c>
      <c r="K119" s="34">
        <f>J119*2100</f>
        <v>63000</v>
      </c>
      <c r="L119" s="49">
        <f>J119*5600</f>
        <v>168000</v>
      </c>
      <c r="M119" s="32">
        <v>12</v>
      </c>
      <c r="N119" s="29">
        <f>M119*2100</f>
        <v>25200</v>
      </c>
      <c r="O119" s="29">
        <f>M119*5600</f>
        <v>67200</v>
      </c>
      <c r="P119" s="34">
        <f aca="true" t="shared" si="26" ref="P119:P149">H119+K119+N119</f>
        <v>89012.90322580645</v>
      </c>
      <c r="Q119" s="35">
        <f aca="true" t="shared" si="27" ref="Q119:Q149">O119+L119+I119</f>
        <v>237367.74193548388</v>
      </c>
      <c r="R119" s="36" t="s">
        <v>232</v>
      </c>
    </row>
    <row r="120" spans="1:18" s="11" customFormat="1" ht="24" customHeight="1">
      <c r="A120" s="23">
        <f t="shared" si="18"/>
        <v>109</v>
      </c>
      <c r="B120" s="48" t="s">
        <v>191</v>
      </c>
      <c r="C120" s="32" t="s">
        <v>59</v>
      </c>
      <c r="D120" s="37" t="s">
        <v>82</v>
      </c>
      <c r="E120" s="39" t="s">
        <v>41</v>
      </c>
      <c r="F120" s="37" t="s">
        <v>93</v>
      </c>
      <c r="G120" s="32">
        <v>11</v>
      </c>
      <c r="H120" s="29">
        <f>G120*2100/30</f>
        <v>770</v>
      </c>
      <c r="I120" s="44">
        <f>G120*5600/30</f>
        <v>2053.3333333333335</v>
      </c>
      <c r="J120" s="32">
        <v>36</v>
      </c>
      <c r="K120" s="34">
        <f aca="true" t="shared" si="28" ref="K120:K132">J120*2100</f>
        <v>75600</v>
      </c>
      <c r="L120" s="49">
        <f aca="true" t="shared" si="29" ref="L120:L132">J120*5600</f>
        <v>201600</v>
      </c>
      <c r="M120" s="32">
        <v>12</v>
      </c>
      <c r="N120" s="29">
        <f aca="true" t="shared" si="30" ref="N120:N132">M120*2100</f>
        <v>25200</v>
      </c>
      <c r="O120" s="29">
        <f aca="true" t="shared" si="31" ref="O120:O132">M120*5600</f>
        <v>67200</v>
      </c>
      <c r="P120" s="34">
        <f t="shared" si="26"/>
        <v>101570</v>
      </c>
      <c r="Q120" s="35">
        <f t="shared" si="27"/>
        <v>270853.3333333333</v>
      </c>
      <c r="R120" s="36" t="s">
        <v>232</v>
      </c>
    </row>
    <row r="121" spans="1:18" s="11" customFormat="1" ht="24" customHeight="1">
      <c r="A121" s="23">
        <f t="shared" si="18"/>
        <v>110</v>
      </c>
      <c r="B121" s="48" t="s">
        <v>192</v>
      </c>
      <c r="C121" s="32" t="s">
        <v>59</v>
      </c>
      <c r="D121" s="37" t="s">
        <v>193</v>
      </c>
      <c r="E121" s="39" t="s">
        <v>41</v>
      </c>
      <c r="F121" s="37" t="s">
        <v>93</v>
      </c>
      <c r="G121" s="32">
        <v>8</v>
      </c>
      <c r="H121" s="29">
        <f>G121*2100/30</f>
        <v>560</v>
      </c>
      <c r="I121" s="44">
        <f>G121*5600/30</f>
        <v>1493.3333333333333</v>
      </c>
      <c r="J121" s="32">
        <v>36</v>
      </c>
      <c r="K121" s="34">
        <f t="shared" si="28"/>
        <v>75600</v>
      </c>
      <c r="L121" s="49">
        <f t="shared" si="29"/>
        <v>201600</v>
      </c>
      <c r="M121" s="32">
        <v>12</v>
      </c>
      <c r="N121" s="29">
        <f t="shared" si="30"/>
        <v>25200</v>
      </c>
      <c r="O121" s="29">
        <f t="shared" si="31"/>
        <v>67200</v>
      </c>
      <c r="P121" s="34">
        <f t="shared" si="26"/>
        <v>101360</v>
      </c>
      <c r="Q121" s="35">
        <f t="shared" si="27"/>
        <v>270293.3333333333</v>
      </c>
      <c r="R121" s="36" t="s">
        <v>232</v>
      </c>
    </row>
    <row r="122" spans="1:18" s="11" customFormat="1" ht="24" customHeight="1">
      <c r="A122" s="23">
        <f t="shared" si="18"/>
        <v>111</v>
      </c>
      <c r="B122" s="48" t="s">
        <v>194</v>
      </c>
      <c r="C122" s="32" t="s">
        <v>59</v>
      </c>
      <c r="D122" s="37" t="s">
        <v>151</v>
      </c>
      <c r="E122" s="39" t="s">
        <v>41</v>
      </c>
      <c r="F122" s="37" t="s">
        <v>93</v>
      </c>
      <c r="G122" s="32">
        <v>7</v>
      </c>
      <c r="H122" s="29">
        <f>G122*2100/30</f>
        <v>490</v>
      </c>
      <c r="I122" s="44">
        <f>G122*5600/30</f>
        <v>1306.6666666666667</v>
      </c>
      <c r="J122" s="32">
        <v>36</v>
      </c>
      <c r="K122" s="34">
        <f t="shared" si="28"/>
        <v>75600</v>
      </c>
      <c r="L122" s="49">
        <f t="shared" si="29"/>
        <v>201600</v>
      </c>
      <c r="M122" s="32">
        <v>12</v>
      </c>
      <c r="N122" s="29">
        <f t="shared" si="30"/>
        <v>25200</v>
      </c>
      <c r="O122" s="29">
        <f t="shared" si="31"/>
        <v>67200</v>
      </c>
      <c r="P122" s="34">
        <f t="shared" si="26"/>
        <v>101290</v>
      </c>
      <c r="Q122" s="35">
        <f t="shared" si="27"/>
        <v>270106.6666666667</v>
      </c>
      <c r="R122" s="36" t="s">
        <v>232</v>
      </c>
    </row>
    <row r="123" spans="1:18" s="11" customFormat="1" ht="24" customHeight="1">
      <c r="A123" s="23">
        <f t="shared" si="18"/>
        <v>112</v>
      </c>
      <c r="B123" s="48" t="s">
        <v>195</v>
      </c>
      <c r="C123" s="32" t="s">
        <v>59</v>
      </c>
      <c r="D123" s="37" t="s">
        <v>36</v>
      </c>
      <c r="E123" s="39" t="s">
        <v>50</v>
      </c>
      <c r="F123" s="37" t="s">
        <v>93</v>
      </c>
      <c r="G123" s="32">
        <v>21</v>
      </c>
      <c r="H123" s="29">
        <f t="shared" si="24"/>
        <v>1422.5806451612902</v>
      </c>
      <c r="I123" s="44">
        <f t="shared" si="25"/>
        <v>3793.548387096774</v>
      </c>
      <c r="J123" s="32">
        <v>35</v>
      </c>
      <c r="K123" s="34">
        <f t="shared" si="28"/>
        <v>73500</v>
      </c>
      <c r="L123" s="49">
        <f t="shared" si="29"/>
        <v>196000</v>
      </c>
      <c r="M123" s="32">
        <v>12</v>
      </c>
      <c r="N123" s="29">
        <f t="shared" si="30"/>
        <v>25200</v>
      </c>
      <c r="O123" s="29">
        <f t="shared" si="31"/>
        <v>67200</v>
      </c>
      <c r="P123" s="34">
        <f t="shared" si="26"/>
        <v>100122.58064516129</v>
      </c>
      <c r="Q123" s="35">
        <f t="shared" si="27"/>
        <v>266993.5483870968</v>
      </c>
      <c r="R123" s="36" t="s">
        <v>232</v>
      </c>
    </row>
    <row r="124" spans="1:18" s="11" customFormat="1" ht="24" customHeight="1">
      <c r="A124" s="23">
        <f t="shared" si="18"/>
        <v>113</v>
      </c>
      <c r="B124" s="48" t="s">
        <v>196</v>
      </c>
      <c r="C124" s="32" t="s">
        <v>59</v>
      </c>
      <c r="D124" s="37" t="s">
        <v>151</v>
      </c>
      <c r="E124" s="39" t="s">
        <v>71</v>
      </c>
      <c r="F124" s="37" t="s">
        <v>102</v>
      </c>
      <c r="G124" s="32">
        <v>8</v>
      </c>
      <c r="H124" s="29">
        <f t="shared" si="24"/>
        <v>541.9354838709677</v>
      </c>
      <c r="I124" s="44">
        <f t="shared" si="25"/>
        <v>1445.1612903225807</v>
      </c>
      <c r="J124" s="32">
        <v>32</v>
      </c>
      <c r="K124" s="34">
        <f t="shared" si="28"/>
        <v>67200</v>
      </c>
      <c r="L124" s="49">
        <f t="shared" si="29"/>
        <v>179200</v>
      </c>
      <c r="M124" s="32">
        <v>12</v>
      </c>
      <c r="N124" s="29">
        <f t="shared" si="30"/>
        <v>25200</v>
      </c>
      <c r="O124" s="29">
        <f t="shared" si="31"/>
        <v>67200</v>
      </c>
      <c r="P124" s="34">
        <f t="shared" si="26"/>
        <v>92941.93548387097</v>
      </c>
      <c r="Q124" s="35">
        <f t="shared" si="27"/>
        <v>247845.16129032258</v>
      </c>
      <c r="R124" s="36" t="s">
        <v>232</v>
      </c>
    </row>
    <row r="125" spans="1:18" s="11" customFormat="1" ht="24" customHeight="1">
      <c r="A125" s="23">
        <f t="shared" si="18"/>
        <v>114</v>
      </c>
      <c r="B125" s="48" t="s">
        <v>197</v>
      </c>
      <c r="C125" s="32" t="s">
        <v>59</v>
      </c>
      <c r="D125" s="37" t="s">
        <v>40</v>
      </c>
      <c r="E125" s="39" t="s">
        <v>60</v>
      </c>
      <c r="F125" s="37" t="s">
        <v>102</v>
      </c>
      <c r="G125" s="32">
        <v>29</v>
      </c>
      <c r="H125" s="29">
        <f t="shared" si="24"/>
        <v>1964.516129032258</v>
      </c>
      <c r="I125" s="44">
        <f t="shared" si="25"/>
        <v>5238.709677419355</v>
      </c>
      <c r="J125" s="32">
        <v>30</v>
      </c>
      <c r="K125" s="34">
        <f t="shared" si="28"/>
        <v>63000</v>
      </c>
      <c r="L125" s="49">
        <f t="shared" si="29"/>
        <v>168000</v>
      </c>
      <c r="M125" s="32">
        <v>12</v>
      </c>
      <c r="N125" s="29">
        <f t="shared" si="30"/>
        <v>25200</v>
      </c>
      <c r="O125" s="29">
        <f t="shared" si="31"/>
        <v>67200</v>
      </c>
      <c r="P125" s="34">
        <f t="shared" si="26"/>
        <v>90164.51612903226</v>
      </c>
      <c r="Q125" s="35">
        <f t="shared" si="27"/>
        <v>240438.70967741936</v>
      </c>
      <c r="R125" s="36" t="s">
        <v>232</v>
      </c>
    </row>
    <row r="126" spans="1:18" s="11" customFormat="1" ht="24" customHeight="1">
      <c r="A126" s="23">
        <f t="shared" si="18"/>
        <v>115</v>
      </c>
      <c r="B126" s="48" t="s">
        <v>198</v>
      </c>
      <c r="C126" s="32" t="s">
        <v>59</v>
      </c>
      <c r="D126" s="37" t="s">
        <v>178</v>
      </c>
      <c r="E126" s="39" t="s">
        <v>60</v>
      </c>
      <c r="F126" s="37" t="s">
        <v>102</v>
      </c>
      <c r="G126" s="32">
        <v>1</v>
      </c>
      <c r="H126" s="29">
        <f t="shared" si="24"/>
        <v>67.74193548387096</v>
      </c>
      <c r="I126" s="44">
        <f t="shared" si="25"/>
        <v>180.6451612903226</v>
      </c>
      <c r="J126" s="32">
        <v>30</v>
      </c>
      <c r="K126" s="34">
        <f t="shared" si="28"/>
        <v>63000</v>
      </c>
      <c r="L126" s="49">
        <f t="shared" si="29"/>
        <v>168000</v>
      </c>
      <c r="M126" s="32">
        <v>12</v>
      </c>
      <c r="N126" s="29">
        <f t="shared" si="30"/>
        <v>25200</v>
      </c>
      <c r="O126" s="29">
        <f t="shared" si="31"/>
        <v>67200</v>
      </c>
      <c r="P126" s="34">
        <f t="shared" si="26"/>
        <v>88267.74193548388</v>
      </c>
      <c r="Q126" s="35">
        <f t="shared" si="27"/>
        <v>235380.64516129033</v>
      </c>
      <c r="R126" s="36" t="s">
        <v>232</v>
      </c>
    </row>
    <row r="127" spans="1:18" s="11" customFormat="1" ht="24" customHeight="1">
      <c r="A127" s="23">
        <f t="shared" si="18"/>
        <v>116</v>
      </c>
      <c r="B127" s="48" t="s">
        <v>199</v>
      </c>
      <c r="C127" s="32" t="s">
        <v>59</v>
      </c>
      <c r="D127" s="37" t="s">
        <v>178</v>
      </c>
      <c r="E127" s="39" t="s">
        <v>25</v>
      </c>
      <c r="F127" s="37" t="s">
        <v>102</v>
      </c>
      <c r="G127" s="32">
        <v>1</v>
      </c>
      <c r="H127" s="29">
        <f t="shared" si="24"/>
        <v>67.74193548387096</v>
      </c>
      <c r="I127" s="44">
        <f t="shared" si="25"/>
        <v>180.6451612903226</v>
      </c>
      <c r="J127" s="32">
        <v>26</v>
      </c>
      <c r="K127" s="34">
        <f t="shared" si="28"/>
        <v>54600</v>
      </c>
      <c r="L127" s="49">
        <f t="shared" si="29"/>
        <v>145600</v>
      </c>
      <c r="M127" s="32">
        <v>12</v>
      </c>
      <c r="N127" s="29">
        <f t="shared" si="30"/>
        <v>25200</v>
      </c>
      <c r="O127" s="29">
        <f t="shared" si="31"/>
        <v>67200</v>
      </c>
      <c r="P127" s="34">
        <f t="shared" si="26"/>
        <v>79867.74193548388</v>
      </c>
      <c r="Q127" s="35">
        <f t="shared" si="27"/>
        <v>212980.64516129033</v>
      </c>
      <c r="R127" s="36" t="s">
        <v>232</v>
      </c>
    </row>
    <row r="128" spans="1:18" s="11" customFormat="1" ht="24" customHeight="1">
      <c r="A128" s="23">
        <f t="shared" si="18"/>
        <v>117</v>
      </c>
      <c r="B128" s="48" t="s">
        <v>200</v>
      </c>
      <c r="C128" s="32" t="s">
        <v>59</v>
      </c>
      <c r="D128" s="37" t="s">
        <v>90</v>
      </c>
      <c r="E128" s="39" t="s">
        <v>29</v>
      </c>
      <c r="F128" s="37" t="s">
        <v>102</v>
      </c>
      <c r="G128" s="32">
        <v>4</v>
      </c>
      <c r="H128" s="29">
        <f t="shared" si="24"/>
        <v>270.96774193548384</v>
      </c>
      <c r="I128" s="44">
        <f t="shared" si="25"/>
        <v>722.5806451612904</v>
      </c>
      <c r="J128" s="32">
        <v>24</v>
      </c>
      <c r="K128" s="34">
        <f t="shared" si="28"/>
        <v>50400</v>
      </c>
      <c r="L128" s="49">
        <f t="shared" si="29"/>
        <v>134400</v>
      </c>
      <c r="M128" s="32">
        <v>12</v>
      </c>
      <c r="N128" s="29">
        <f t="shared" si="30"/>
        <v>25200</v>
      </c>
      <c r="O128" s="29">
        <f t="shared" si="31"/>
        <v>67200</v>
      </c>
      <c r="P128" s="34">
        <f t="shared" si="26"/>
        <v>75870.96774193548</v>
      </c>
      <c r="Q128" s="35">
        <f t="shared" si="27"/>
        <v>202322.5806451613</v>
      </c>
      <c r="R128" s="36" t="s">
        <v>232</v>
      </c>
    </row>
    <row r="129" spans="1:18" s="11" customFormat="1" ht="24" customHeight="1">
      <c r="A129" s="23">
        <f t="shared" si="18"/>
        <v>118</v>
      </c>
      <c r="B129" s="48" t="s">
        <v>201</v>
      </c>
      <c r="C129" s="32" t="s">
        <v>59</v>
      </c>
      <c r="D129" s="37">
        <v>25</v>
      </c>
      <c r="E129" s="39" t="s">
        <v>78</v>
      </c>
      <c r="F129" s="37">
        <v>2557</v>
      </c>
      <c r="G129" s="32">
        <v>6</v>
      </c>
      <c r="H129" s="29">
        <f>G129*2100/30</f>
        <v>420</v>
      </c>
      <c r="I129" s="44">
        <f>G129*5600/30</f>
        <v>1120</v>
      </c>
      <c r="J129" s="32">
        <v>29</v>
      </c>
      <c r="K129" s="34">
        <f t="shared" si="28"/>
        <v>60900</v>
      </c>
      <c r="L129" s="49">
        <f t="shared" si="29"/>
        <v>162400</v>
      </c>
      <c r="M129" s="32">
        <v>12</v>
      </c>
      <c r="N129" s="29">
        <f t="shared" si="30"/>
        <v>25200</v>
      </c>
      <c r="O129" s="29">
        <f t="shared" si="31"/>
        <v>67200</v>
      </c>
      <c r="P129" s="34">
        <f t="shared" si="26"/>
        <v>86520</v>
      </c>
      <c r="Q129" s="35">
        <f t="shared" si="27"/>
        <v>230720</v>
      </c>
      <c r="R129" s="36" t="s">
        <v>232</v>
      </c>
    </row>
    <row r="130" spans="1:18" s="11" customFormat="1" ht="24" customHeight="1">
      <c r="A130" s="23">
        <f t="shared" si="18"/>
        <v>119</v>
      </c>
      <c r="B130" s="48" t="s">
        <v>202</v>
      </c>
      <c r="C130" s="32" t="s">
        <v>59</v>
      </c>
      <c r="D130" s="37" t="s">
        <v>28</v>
      </c>
      <c r="E130" s="39" t="s">
        <v>65</v>
      </c>
      <c r="F130" s="37" t="s">
        <v>102</v>
      </c>
      <c r="G130" s="32">
        <v>28</v>
      </c>
      <c r="H130" s="29">
        <f t="shared" si="24"/>
        <v>1896.774193548387</v>
      </c>
      <c r="I130" s="44">
        <f t="shared" si="25"/>
        <v>5058.064516129032</v>
      </c>
      <c r="J130" s="32">
        <v>21</v>
      </c>
      <c r="K130" s="34">
        <f t="shared" si="28"/>
        <v>44100</v>
      </c>
      <c r="L130" s="49">
        <f t="shared" si="29"/>
        <v>117600</v>
      </c>
      <c r="M130" s="32">
        <v>12</v>
      </c>
      <c r="N130" s="29">
        <f t="shared" si="30"/>
        <v>25200</v>
      </c>
      <c r="O130" s="29">
        <f t="shared" si="31"/>
        <v>67200</v>
      </c>
      <c r="P130" s="34">
        <f t="shared" si="26"/>
        <v>71196.7741935484</v>
      </c>
      <c r="Q130" s="35">
        <f t="shared" si="27"/>
        <v>189858.06451612903</v>
      </c>
      <c r="R130" s="36" t="s">
        <v>232</v>
      </c>
    </row>
    <row r="131" spans="1:18" s="11" customFormat="1" ht="24" customHeight="1">
      <c r="A131" s="23">
        <f t="shared" si="18"/>
        <v>120</v>
      </c>
      <c r="B131" s="48" t="s">
        <v>203</v>
      </c>
      <c r="C131" s="32" t="s">
        <v>59</v>
      </c>
      <c r="D131" s="37" t="s">
        <v>107</v>
      </c>
      <c r="E131" s="39" t="s">
        <v>65</v>
      </c>
      <c r="F131" s="37" t="s">
        <v>102</v>
      </c>
      <c r="G131" s="32">
        <v>30</v>
      </c>
      <c r="H131" s="29">
        <f t="shared" si="24"/>
        <v>2032.258064516129</v>
      </c>
      <c r="I131" s="44">
        <f t="shared" si="25"/>
        <v>5419.354838709677</v>
      </c>
      <c r="J131" s="32">
        <v>21</v>
      </c>
      <c r="K131" s="34">
        <f t="shared" si="28"/>
        <v>44100</v>
      </c>
      <c r="L131" s="49">
        <f t="shared" si="29"/>
        <v>117600</v>
      </c>
      <c r="M131" s="32">
        <v>12</v>
      </c>
      <c r="N131" s="29">
        <f t="shared" si="30"/>
        <v>25200</v>
      </c>
      <c r="O131" s="29">
        <f t="shared" si="31"/>
        <v>67200</v>
      </c>
      <c r="P131" s="34">
        <f t="shared" si="26"/>
        <v>71332.25806451612</v>
      </c>
      <c r="Q131" s="35">
        <f t="shared" si="27"/>
        <v>190219.35483870967</v>
      </c>
      <c r="R131" s="36" t="s">
        <v>232</v>
      </c>
    </row>
    <row r="132" spans="1:18" s="11" customFormat="1" ht="24" customHeight="1">
      <c r="A132" s="23">
        <f t="shared" si="18"/>
        <v>121</v>
      </c>
      <c r="B132" s="48" t="s">
        <v>204</v>
      </c>
      <c r="C132" s="32" t="s">
        <v>59</v>
      </c>
      <c r="D132" s="37" t="s">
        <v>121</v>
      </c>
      <c r="E132" s="39" t="s">
        <v>83</v>
      </c>
      <c r="F132" s="37" t="s">
        <v>102</v>
      </c>
      <c r="G132" s="32">
        <v>2</v>
      </c>
      <c r="H132" s="29">
        <f t="shared" si="24"/>
        <v>135.48387096774192</v>
      </c>
      <c r="I132" s="44">
        <f t="shared" si="25"/>
        <v>361.2903225806452</v>
      </c>
      <c r="J132" s="32">
        <v>32</v>
      </c>
      <c r="K132" s="34">
        <f t="shared" si="28"/>
        <v>67200</v>
      </c>
      <c r="L132" s="49">
        <f t="shared" si="29"/>
        <v>179200</v>
      </c>
      <c r="M132" s="32">
        <v>12</v>
      </c>
      <c r="N132" s="29">
        <f t="shared" si="30"/>
        <v>25200</v>
      </c>
      <c r="O132" s="29">
        <f t="shared" si="31"/>
        <v>67200</v>
      </c>
      <c r="P132" s="34">
        <f t="shared" si="26"/>
        <v>92535.48387096774</v>
      </c>
      <c r="Q132" s="35">
        <f t="shared" si="27"/>
        <v>246761.29032258064</v>
      </c>
      <c r="R132" s="36" t="s">
        <v>232</v>
      </c>
    </row>
    <row r="133" spans="1:18" s="11" customFormat="1" ht="24" customHeight="1">
      <c r="A133" s="23">
        <f t="shared" si="18"/>
        <v>122</v>
      </c>
      <c r="B133" s="48" t="s">
        <v>205</v>
      </c>
      <c r="C133" s="32" t="s">
        <v>59</v>
      </c>
      <c r="D133" s="37" t="s">
        <v>132</v>
      </c>
      <c r="E133" s="39" t="s">
        <v>29</v>
      </c>
      <c r="F133" s="37" t="s">
        <v>93</v>
      </c>
      <c r="G133" s="32">
        <v>23</v>
      </c>
      <c r="H133" s="29">
        <f t="shared" si="24"/>
        <v>1558.0645161290322</v>
      </c>
      <c r="I133" s="44">
        <f t="shared" si="25"/>
        <v>4154.8387096774195</v>
      </c>
      <c r="J133" s="32">
        <v>37</v>
      </c>
      <c r="K133" s="34">
        <f>J133*2100</f>
        <v>77700</v>
      </c>
      <c r="L133" s="49">
        <f>J133*5600</f>
        <v>207200</v>
      </c>
      <c r="M133" s="32">
        <v>12</v>
      </c>
      <c r="N133" s="29">
        <f>M133*2100</f>
        <v>25200</v>
      </c>
      <c r="O133" s="29">
        <f>M133*5600</f>
        <v>67200</v>
      </c>
      <c r="P133" s="34">
        <f t="shared" si="26"/>
        <v>104458.06451612903</v>
      </c>
      <c r="Q133" s="35">
        <f t="shared" si="27"/>
        <v>278554.8387096774</v>
      </c>
      <c r="R133" s="36" t="s">
        <v>232</v>
      </c>
    </row>
    <row r="134" spans="1:18" s="11" customFormat="1" ht="24" customHeight="1">
      <c r="A134" s="23">
        <f t="shared" si="18"/>
        <v>123</v>
      </c>
      <c r="B134" s="48" t="s">
        <v>206</v>
      </c>
      <c r="C134" s="32" t="s">
        <v>59</v>
      </c>
      <c r="D134" s="37" t="s">
        <v>128</v>
      </c>
      <c r="E134" s="39" t="s">
        <v>73</v>
      </c>
      <c r="F134" s="37" t="s">
        <v>102</v>
      </c>
      <c r="G134" s="32">
        <v>21</v>
      </c>
      <c r="H134" s="29">
        <f>G134*2100/30</f>
        <v>1470</v>
      </c>
      <c r="I134" s="44">
        <f>G134*5600/30</f>
        <v>3920</v>
      </c>
      <c r="J134" s="32">
        <v>27</v>
      </c>
      <c r="K134" s="34">
        <f>J134*2100</f>
        <v>56700</v>
      </c>
      <c r="L134" s="49">
        <f>J134*5600</f>
        <v>151200</v>
      </c>
      <c r="M134" s="32">
        <v>12</v>
      </c>
      <c r="N134" s="29">
        <f>M134*2100</f>
        <v>25200</v>
      </c>
      <c r="O134" s="29">
        <f>M134*5600</f>
        <v>67200</v>
      </c>
      <c r="P134" s="34">
        <f t="shared" si="26"/>
        <v>83370</v>
      </c>
      <c r="Q134" s="35">
        <f t="shared" si="27"/>
        <v>222320</v>
      </c>
      <c r="R134" s="36" t="s">
        <v>232</v>
      </c>
    </row>
    <row r="135" spans="1:18" s="11" customFormat="1" ht="24" customHeight="1">
      <c r="A135" s="23">
        <f t="shared" si="18"/>
        <v>124</v>
      </c>
      <c r="B135" s="48" t="s">
        <v>207</v>
      </c>
      <c r="C135" s="32" t="s">
        <v>59</v>
      </c>
      <c r="D135" s="37" t="s">
        <v>128</v>
      </c>
      <c r="E135" s="39" t="s">
        <v>71</v>
      </c>
      <c r="F135" s="37" t="s">
        <v>102</v>
      </c>
      <c r="G135" s="32">
        <v>22</v>
      </c>
      <c r="H135" s="29">
        <f t="shared" si="24"/>
        <v>1490.3225806451612</v>
      </c>
      <c r="I135" s="44">
        <f t="shared" si="25"/>
        <v>3974.1935483870966</v>
      </c>
      <c r="J135" s="32">
        <v>32</v>
      </c>
      <c r="K135" s="34">
        <f>J135*2100</f>
        <v>67200</v>
      </c>
      <c r="L135" s="49">
        <f>J135*5600</f>
        <v>179200</v>
      </c>
      <c r="M135" s="32">
        <v>12</v>
      </c>
      <c r="N135" s="29">
        <f>M135*2100</f>
        <v>25200</v>
      </c>
      <c r="O135" s="29">
        <f>M135*5600</f>
        <v>67200</v>
      </c>
      <c r="P135" s="34">
        <f t="shared" si="26"/>
        <v>93890.32258064517</v>
      </c>
      <c r="Q135" s="35">
        <f t="shared" si="27"/>
        <v>250374.1935483871</v>
      </c>
      <c r="R135" s="36" t="s">
        <v>232</v>
      </c>
    </row>
    <row r="136" spans="1:18" s="11" customFormat="1" ht="24" customHeight="1">
      <c r="A136" s="23">
        <f t="shared" si="18"/>
        <v>125</v>
      </c>
      <c r="B136" s="48" t="s">
        <v>208</v>
      </c>
      <c r="C136" s="32" t="s">
        <v>59</v>
      </c>
      <c r="D136" s="37" t="s">
        <v>173</v>
      </c>
      <c r="E136" s="39" t="s">
        <v>29</v>
      </c>
      <c r="F136" s="37" t="s">
        <v>93</v>
      </c>
      <c r="G136" s="32">
        <v>31</v>
      </c>
      <c r="H136" s="29">
        <f t="shared" si="24"/>
        <v>2100</v>
      </c>
      <c r="I136" s="44">
        <f t="shared" si="25"/>
        <v>5600</v>
      </c>
      <c r="J136" s="32">
        <v>37</v>
      </c>
      <c r="K136" s="34">
        <f>J136*2100</f>
        <v>77700</v>
      </c>
      <c r="L136" s="49">
        <f>J136*5600</f>
        <v>207200</v>
      </c>
      <c r="M136" s="32">
        <v>12</v>
      </c>
      <c r="N136" s="29">
        <f>M136*2100</f>
        <v>25200</v>
      </c>
      <c r="O136" s="29">
        <f>M136*5600</f>
        <v>67200</v>
      </c>
      <c r="P136" s="34">
        <f t="shared" si="26"/>
        <v>105000</v>
      </c>
      <c r="Q136" s="35">
        <f t="shared" si="27"/>
        <v>280000</v>
      </c>
      <c r="R136" s="36" t="s">
        <v>232</v>
      </c>
    </row>
    <row r="137" spans="1:18" s="11" customFormat="1" ht="24" customHeight="1">
      <c r="A137" s="23">
        <f t="shared" si="18"/>
        <v>126</v>
      </c>
      <c r="B137" s="48" t="s">
        <v>209</v>
      </c>
      <c r="C137" s="32" t="s">
        <v>59</v>
      </c>
      <c r="D137" s="37" t="s">
        <v>178</v>
      </c>
      <c r="E137" s="39" t="s">
        <v>60</v>
      </c>
      <c r="F137" s="37" t="s">
        <v>102</v>
      </c>
      <c r="G137" s="32">
        <v>1</v>
      </c>
      <c r="H137" s="29">
        <f t="shared" si="24"/>
        <v>67.74193548387096</v>
      </c>
      <c r="I137" s="44">
        <f t="shared" si="25"/>
        <v>180.6451612903226</v>
      </c>
      <c r="J137" s="32">
        <v>30</v>
      </c>
      <c r="K137" s="34">
        <f aca="true" t="shared" si="32" ref="K137:K149">J137*2100</f>
        <v>63000</v>
      </c>
      <c r="L137" s="49">
        <f aca="true" t="shared" si="33" ref="L137:L149">J137*5600</f>
        <v>168000</v>
      </c>
      <c r="M137" s="32">
        <v>12</v>
      </c>
      <c r="N137" s="29">
        <f aca="true" t="shared" si="34" ref="N137:N149">M137*2100</f>
        <v>25200</v>
      </c>
      <c r="O137" s="29">
        <f aca="true" t="shared" si="35" ref="O137:O149">M137*5600</f>
        <v>67200</v>
      </c>
      <c r="P137" s="34">
        <f t="shared" si="26"/>
        <v>88267.74193548388</v>
      </c>
      <c r="Q137" s="35">
        <f t="shared" si="27"/>
        <v>235380.64516129033</v>
      </c>
      <c r="R137" s="36" t="s">
        <v>232</v>
      </c>
    </row>
    <row r="138" spans="1:18" s="11" customFormat="1" ht="24" customHeight="1">
      <c r="A138" s="23">
        <f t="shared" si="18"/>
        <v>127</v>
      </c>
      <c r="B138" s="48" t="s">
        <v>210</v>
      </c>
      <c r="C138" s="32" t="s">
        <v>59</v>
      </c>
      <c r="D138" s="37" t="s">
        <v>124</v>
      </c>
      <c r="E138" s="39" t="s">
        <v>60</v>
      </c>
      <c r="F138" s="37" t="s">
        <v>102</v>
      </c>
      <c r="G138" s="32">
        <v>5</v>
      </c>
      <c r="H138" s="29">
        <f t="shared" si="24"/>
        <v>338.7096774193548</v>
      </c>
      <c r="I138" s="44">
        <f t="shared" si="25"/>
        <v>903.2258064516129</v>
      </c>
      <c r="J138" s="32">
        <v>30</v>
      </c>
      <c r="K138" s="34">
        <f t="shared" si="32"/>
        <v>63000</v>
      </c>
      <c r="L138" s="49">
        <f t="shared" si="33"/>
        <v>168000</v>
      </c>
      <c r="M138" s="32">
        <v>12</v>
      </c>
      <c r="N138" s="29">
        <f t="shared" si="34"/>
        <v>25200</v>
      </c>
      <c r="O138" s="29">
        <f t="shared" si="35"/>
        <v>67200</v>
      </c>
      <c r="P138" s="34">
        <f t="shared" si="26"/>
        <v>88538.70967741936</v>
      </c>
      <c r="Q138" s="35">
        <f t="shared" si="27"/>
        <v>236103.2258064516</v>
      </c>
      <c r="R138" s="36" t="s">
        <v>232</v>
      </c>
    </row>
    <row r="139" spans="1:18" s="11" customFormat="1" ht="24" customHeight="1">
      <c r="A139" s="23">
        <f t="shared" si="18"/>
        <v>128</v>
      </c>
      <c r="B139" s="48" t="s">
        <v>211</v>
      </c>
      <c r="C139" s="32" t="s">
        <v>59</v>
      </c>
      <c r="D139" s="37" t="s">
        <v>92</v>
      </c>
      <c r="E139" s="39" t="s">
        <v>60</v>
      </c>
      <c r="F139" s="37" t="s">
        <v>102</v>
      </c>
      <c r="G139" s="32">
        <v>6</v>
      </c>
      <c r="H139" s="29">
        <f t="shared" si="24"/>
        <v>406.4516129032258</v>
      </c>
      <c r="I139" s="44">
        <f t="shared" si="25"/>
        <v>1083.8709677419354</v>
      </c>
      <c r="J139" s="32">
        <v>30</v>
      </c>
      <c r="K139" s="34">
        <f t="shared" si="32"/>
        <v>63000</v>
      </c>
      <c r="L139" s="49">
        <f t="shared" si="33"/>
        <v>168000</v>
      </c>
      <c r="M139" s="32">
        <v>12</v>
      </c>
      <c r="N139" s="29">
        <f t="shared" si="34"/>
        <v>25200</v>
      </c>
      <c r="O139" s="29">
        <f t="shared" si="35"/>
        <v>67200</v>
      </c>
      <c r="P139" s="34">
        <f t="shared" si="26"/>
        <v>88606.45161290323</v>
      </c>
      <c r="Q139" s="35">
        <f t="shared" si="27"/>
        <v>236283.87096774194</v>
      </c>
      <c r="R139" s="36" t="s">
        <v>232</v>
      </c>
    </row>
    <row r="140" spans="1:18" s="11" customFormat="1" ht="24" customHeight="1">
      <c r="A140" s="23">
        <f t="shared" si="18"/>
        <v>129</v>
      </c>
      <c r="B140" s="48" t="s">
        <v>212</v>
      </c>
      <c r="C140" s="32" t="s">
        <v>59</v>
      </c>
      <c r="D140" s="37" t="s">
        <v>121</v>
      </c>
      <c r="E140" s="39" t="s">
        <v>41</v>
      </c>
      <c r="F140" s="37" t="s">
        <v>102</v>
      </c>
      <c r="G140" s="32">
        <v>1</v>
      </c>
      <c r="H140" s="29">
        <f>G140*2100/30</f>
        <v>70</v>
      </c>
      <c r="I140" s="44">
        <f>G140*5600/30</f>
        <v>186.66666666666666</v>
      </c>
      <c r="J140" s="32">
        <v>24</v>
      </c>
      <c r="K140" s="34">
        <f t="shared" si="32"/>
        <v>50400</v>
      </c>
      <c r="L140" s="49">
        <f t="shared" si="33"/>
        <v>134400</v>
      </c>
      <c r="M140" s="32">
        <v>12</v>
      </c>
      <c r="N140" s="29">
        <f t="shared" si="34"/>
        <v>25200</v>
      </c>
      <c r="O140" s="29">
        <f t="shared" si="35"/>
        <v>67200</v>
      </c>
      <c r="P140" s="34">
        <f t="shared" si="26"/>
        <v>75670</v>
      </c>
      <c r="Q140" s="35">
        <f t="shared" si="27"/>
        <v>201786.66666666666</v>
      </c>
      <c r="R140" s="36" t="s">
        <v>232</v>
      </c>
    </row>
    <row r="141" spans="1:18" s="11" customFormat="1" ht="24" customHeight="1">
      <c r="A141" s="23">
        <f aca="true" t="shared" si="36" ref="A141:A149">A140+1</f>
        <v>130</v>
      </c>
      <c r="B141" s="48" t="s">
        <v>213</v>
      </c>
      <c r="C141" s="32" t="s">
        <v>59</v>
      </c>
      <c r="D141" s="37" t="s">
        <v>92</v>
      </c>
      <c r="E141" s="39" t="s">
        <v>101</v>
      </c>
      <c r="F141" s="37" t="s">
        <v>145</v>
      </c>
      <c r="G141" s="32">
        <v>4</v>
      </c>
      <c r="H141" s="29">
        <f t="shared" si="24"/>
        <v>270.96774193548384</v>
      </c>
      <c r="I141" s="44">
        <f t="shared" si="25"/>
        <v>722.5806451612904</v>
      </c>
      <c r="J141" s="32">
        <v>7</v>
      </c>
      <c r="K141" s="31">
        <f t="shared" si="32"/>
        <v>14700</v>
      </c>
      <c r="L141" s="33">
        <f t="shared" si="33"/>
        <v>39200</v>
      </c>
      <c r="M141" s="32">
        <v>12</v>
      </c>
      <c r="N141" s="45">
        <f t="shared" si="34"/>
        <v>25200</v>
      </c>
      <c r="O141" s="45">
        <f t="shared" si="35"/>
        <v>67200</v>
      </c>
      <c r="P141" s="34">
        <f t="shared" si="26"/>
        <v>40170.967741935485</v>
      </c>
      <c r="Q141" s="35">
        <f t="shared" si="27"/>
        <v>107122.58064516129</v>
      </c>
      <c r="R141" s="36" t="s">
        <v>235</v>
      </c>
    </row>
    <row r="142" spans="1:18" s="11" customFormat="1" ht="24" customHeight="1">
      <c r="A142" s="23">
        <f t="shared" si="36"/>
        <v>131</v>
      </c>
      <c r="B142" s="48" t="s">
        <v>214</v>
      </c>
      <c r="C142" s="32" t="s">
        <v>59</v>
      </c>
      <c r="D142" s="37" t="s">
        <v>92</v>
      </c>
      <c r="E142" s="39" t="s">
        <v>101</v>
      </c>
      <c r="F142" s="37" t="s">
        <v>145</v>
      </c>
      <c r="G142" s="32">
        <v>4</v>
      </c>
      <c r="H142" s="29">
        <f t="shared" si="24"/>
        <v>270.96774193548384</v>
      </c>
      <c r="I142" s="44">
        <f t="shared" si="25"/>
        <v>722.5806451612904</v>
      </c>
      <c r="J142" s="32">
        <v>7</v>
      </c>
      <c r="K142" s="31">
        <f t="shared" si="32"/>
        <v>14700</v>
      </c>
      <c r="L142" s="33">
        <f t="shared" si="33"/>
        <v>39200</v>
      </c>
      <c r="M142" s="32">
        <v>12</v>
      </c>
      <c r="N142" s="45">
        <f t="shared" si="34"/>
        <v>25200</v>
      </c>
      <c r="O142" s="45">
        <f t="shared" si="35"/>
        <v>67200</v>
      </c>
      <c r="P142" s="34">
        <f t="shared" si="26"/>
        <v>40170.967741935485</v>
      </c>
      <c r="Q142" s="35">
        <f t="shared" si="27"/>
        <v>107122.58064516129</v>
      </c>
      <c r="R142" s="36" t="s">
        <v>235</v>
      </c>
    </row>
    <row r="143" spans="1:18" s="11" customFormat="1" ht="24" customHeight="1">
      <c r="A143" s="23">
        <f t="shared" si="36"/>
        <v>132</v>
      </c>
      <c r="B143" s="48" t="s">
        <v>215</v>
      </c>
      <c r="C143" s="32" t="s">
        <v>59</v>
      </c>
      <c r="D143" s="37" t="s">
        <v>31</v>
      </c>
      <c r="E143" s="39" t="s">
        <v>78</v>
      </c>
      <c r="F143" s="37" t="s">
        <v>93</v>
      </c>
      <c r="G143" s="32">
        <v>26</v>
      </c>
      <c r="H143" s="29">
        <f>G143*2100/30</f>
        <v>1820</v>
      </c>
      <c r="I143" s="44">
        <f>G143*5600/30</f>
        <v>4853.333333333333</v>
      </c>
      <c r="J143" s="32">
        <v>41</v>
      </c>
      <c r="K143" s="34">
        <f t="shared" si="32"/>
        <v>86100</v>
      </c>
      <c r="L143" s="49">
        <f t="shared" si="33"/>
        <v>229600</v>
      </c>
      <c r="M143" s="32">
        <v>12</v>
      </c>
      <c r="N143" s="29">
        <f t="shared" si="34"/>
        <v>25200</v>
      </c>
      <c r="O143" s="29">
        <f t="shared" si="35"/>
        <v>67200</v>
      </c>
      <c r="P143" s="34">
        <f t="shared" si="26"/>
        <v>113120</v>
      </c>
      <c r="Q143" s="35">
        <f t="shared" si="27"/>
        <v>301653.3333333333</v>
      </c>
      <c r="R143" s="36" t="s">
        <v>236</v>
      </c>
    </row>
    <row r="144" spans="1:18" s="11" customFormat="1" ht="24" customHeight="1">
      <c r="A144" s="23">
        <f t="shared" si="36"/>
        <v>133</v>
      </c>
      <c r="B144" s="48" t="s">
        <v>216</v>
      </c>
      <c r="C144" s="32" t="s">
        <v>59</v>
      </c>
      <c r="D144" s="37" t="s">
        <v>80</v>
      </c>
      <c r="E144" s="39" t="s">
        <v>41</v>
      </c>
      <c r="F144" s="37" t="s">
        <v>93</v>
      </c>
      <c r="G144" s="32">
        <v>6</v>
      </c>
      <c r="H144" s="29">
        <f>G144*2100/30</f>
        <v>420</v>
      </c>
      <c r="I144" s="44">
        <f>G144*5600/30</f>
        <v>1120</v>
      </c>
      <c r="J144" s="32">
        <v>36</v>
      </c>
      <c r="K144" s="34">
        <f t="shared" si="32"/>
        <v>75600</v>
      </c>
      <c r="L144" s="49">
        <f t="shared" si="33"/>
        <v>201600</v>
      </c>
      <c r="M144" s="32">
        <v>12</v>
      </c>
      <c r="N144" s="29">
        <f t="shared" si="34"/>
        <v>25200</v>
      </c>
      <c r="O144" s="29">
        <f t="shared" si="35"/>
        <v>67200</v>
      </c>
      <c r="P144" s="34">
        <f t="shared" si="26"/>
        <v>101220</v>
      </c>
      <c r="Q144" s="35">
        <f t="shared" si="27"/>
        <v>269920</v>
      </c>
      <c r="R144" s="36" t="s">
        <v>236</v>
      </c>
    </row>
    <row r="145" spans="1:18" s="11" customFormat="1" ht="24" customHeight="1">
      <c r="A145" s="23">
        <f t="shared" si="36"/>
        <v>134</v>
      </c>
      <c r="B145" s="48" t="s">
        <v>217</v>
      </c>
      <c r="C145" s="32" t="s">
        <v>59</v>
      </c>
      <c r="D145" s="37" t="s">
        <v>44</v>
      </c>
      <c r="E145" s="39" t="s">
        <v>50</v>
      </c>
      <c r="F145" s="37" t="s">
        <v>93</v>
      </c>
      <c r="G145" s="32">
        <v>17</v>
      </c>
      <c r="H145" s="29">
        <f t="shared" si="24"/>
        <v>1151.6129032258063</v>
      </c>
      <c r="I145" s="44">
        <f t="shared" si="25"/>
        <v>3070.967741935484</v>
      </c>
      <c r="J145" s="32">
        <v>35</v>
      </c>
      <c r="K145" s="34">
        <f t="shared" si="32"/>
        <v>73500</v>
      </c>
      <c r="L145" s="49">
        <f t="shared" si="33"/>
        <v>196000</v>
      </c>
      <c r="M145" s="32">
        <v>12</v>
      </c>
      <c r="N145" s="29">
        <f t="shared" si="34"/>
        <v>25200</v>
      </c>
      <c r="O145" s="29">
        <f t="shared" si="35"/>
        <v>67200</v>
      </c>
      <c r="P145" s="34">
        <f t="shared" si="26"/>
        <v>99851.6129032258</v>
      </c>
      <c r="Q145" s="35">
        <f t="shared" si="27"/>
        <v>266270.96774193546</v>
      </c>
      <c r="R145" s="36" t="s">
        <v>236</v>
      </c>
    </row>
    <row r="146" spans="1:18" s="11" customFormat="1" ht="24" customHeight="1">
      <c r="A146" s="23">
        <f t="shared" si="36"/>
        <v>135</v>
      </c>
      <c r="B146" s="48" t="s">
        <v>218</v>
      </c>
      <c r="C146" s="32" t="s">
        <v>59</v>
      </c>
      <c r="D146" s="37" t="s">
        <v>82</v>
      </c>
      <c r="E146" s="39" t="s">
        <v>60</v>
      </c>
      <c r="F146" s="37" t="s">
        <v>93</v>
      </c>
      <c r="G146" s="32">
        <v>12</v>
      </c>
      <c r="H146" s="29">
        <f t="shared" si="24"/>
        <v>812.9032258064516</v>
      </c>
      <c r="I146" s="44">
        <f t="shared" si="25"/>
        <v>2167.7419354838707</v>
      </c>
      <c r="J146" s="32">
        <v>42</v>
      </c>
      <c r="K146" s="34">
        <f t="shared" si="32"/>
        <v>88200</v>
      </c>
      <c r="L146" s="49">
        <f t="shared" si="33"/>
        <v>235200</v>
      </c>
      <c r="M146" s="32">
        <v>12</v>
      </c>
      <c r="N146" s="29">
        <f t="shared" si="34"/>
        <v>25200</v>
      </c>
      <c r="O146" s="29">
        <f t="shared" si="35"/>
        <v>67200</v>
      </c>
      <c r="P146" s="34">
        <f t="shared" si="26"/>
        <v>114212.90322580645</v>
      </c>
      <c r="Q146" s="35">
        <f t="shared" si="27"/>
        <v>304567.7419354839</v>
      </c>
      <c r="R146" s="36" t="s">
        <v>236</v>
      </c>
    </row>
    <row r="147" spans="1:18" s="11" customFormat="1" ht="24" customHeight="1">
      <c r="A147" s="23">
        <f t="shared" si="36"/>
        <v>136</v>
      </c>
      <c r="B147" s="48" t="s">
        <v>219</v>
      </c>
      <c r="C147" s="32" t="s">
        <v>59</v>
      </c>
      <c r="D147" s="37" t="s">
        <v>34</v>
      </c>
      <c r="E147" s="39" t="s">
        <v>60</v>
      </c>
      <c r="F147" s="37" t="s">
        <v>102</v>
      </c>
      <c r="G147" s="32">
        <v>26</v>
      </c>
      <c r="H147" s="29">
        <f t="shared" si="24"/>
        <v>1761.2903225806451</v>
      </c>
      <c r="I147" s="44">
        <f t="shared" si="25"/>
        <v>4696.774193548387</v>
      </c>
      <c r="J147" s="32">
        <v>30</v>
      </c>
      <c r="K147" s="34">
        <f t="shared" si="32"/>
        <v>63000</v>
      </c>
      <c r="L147" s="49">
        <f t="shared" si="33"/>
        <v>168000</v>
      </c>
      <c r="M147" s="32">
        <v>12</v>
      </c>
      <c r="N147" s="29">
        <f t="shared" si="34"/>
        <v>25200</v>
      </c>
      <c r="O147" s="29">
        <f t="shared" si="35"/>
        <v>67200</v>
      </c>
      <c r="P147" s="34">
        <f t="shared" si="26"/>
        <v>89961.29032258064</v>
      </c>
      <c r="Q147" s="35">
        <f t="shared" si="27"/>
        <v>239896.7741935484</v>
      </c>
      <c r="R147" s="36" t="s">
        <v>236</v>
      </c>
    </row>
    <row r="148" spans="1:18" s="11" customFormat="1" ht="24" customHeight="1">
      <c r="A148" s="23">
        <f t="shared" si="36"/>
        <v>137</v>
      </c>
      <c r="B148" s="48" t="s">
        <v>220</v>
      </c>
      <c r="C148" s="32" t="s">
        <v>59</v>
      </c>
      <c r="D148" s="37" t="s">
        <v>68</v>
      </c>
      <c r="E148" s="39" t="s">
        <v>41</v>
      </c>
      <c r="F148" s="37" t="s">
        <v>102</v>
      </c>
      <c r="G148" s="32">
        <v>2</v>
      </c>
      <c r="H148" s="29">
        <f>G148*2100/30</f>
        <v>140</v>
      </c>
      <c r="I148" s="44">
        <f>G148*5600/30</f>
        <v>373.3333333333333</v>
      </c>
      <c r="J148" s="32">
        <v>24</v>
      </c>
      <c r="K148" s="34">
        <f t="shared" si="32"/>
        <v>50400</v>
      </c>
      <c r="L148" s="49">
        <f t="shared" si="33"/>
        <v>134400</v>
      </c>
      <c r="M148" s="32">
        <v>12</v>
      </c>
      <c r="N148" s="29">
        <f t="shared" si="34"/>
        <v>25200</v>
      </c>
      <c r="O148" s="29">
        <f t="shared" si="35"/>
        <v>67200</v>
      </c>
      <c r="P148" s="34">
        <f t="shared" si="26"/>
        <v>75740</v>
      </c>
      <c r="Q148" s="35">
        <f t="shared" si="27"/>
        <v>201973.33333333334</v>
      </c>
      <c r="R148" s="36" t="s">
        <v>236</v>
      </c>
    </row>
    <row r="149" spans="1:18" s="11" customFormat="1" ht="24" customHeight="1">
      <c r="A149" s="23">
        <f t="shared" si="36"/>
        <v>138</v>
      </c>
      <c r="B149" s="48" t="s">
        <v>221</v>
      </c>
      <c r="C149" s="32" t="s">
        <v>59</v>
      </c>
      <c r="D149" s="37" t="s">
        <v>54</v>
      </c>
      <c r="E149" s="39" t="s">
        <v>83</v>
      </c>
      <c r="F149" s="37" t="s">
        <v>222</v>
      </c>
      <c r="G149" s="32">
        <v>13</v>
      </c>
      <c r="H149" s="29">
        <f t="shared" si="24"/>
        <v>880.6451612903226</v>
      </c>
      <c r="I149" s="44">
        <f t="shared" si="25"/>
        <v>2348.3870967741937</v>
      </c>
      <c r="J149" s="32">
        <v>16</v>
      </c>
      <c r="K149" s="31">
        <f t="shared" si="32"/>
        <v>33600</v>
      </c>
      <c r="L149" s="33">
        <f t="shared" si="33"/>
        <v>89600</v>
      </c>
      <c r="M149" s="32">
        <v>12</v>
      </c>
      <c r="N149" s="45">
        <f t="shared" si="34"/>
        <v>25200</v>
      </c>
      <c r="O149" s="45">
        <f t="shared" si="35"/>
        <v>67200</v>
      </c>
      <c r="P149" s="34">
        <f t="shared" si="26"/>
        <v>59680.645161290326</v>
      </c>
      <c r="Q149" s="35">
        <f t="shared" si="27"/>
        <v>159148.38709677418</v>
      </c>
      <c r="R149" s="36" t="s">
        <v>232</v>
      </c>
    </row>
    <row r="150" spans="1:18" ht="24" customHeight="1">
      <c r="A150" s="23">
        <v>139</v>
      </c>
      <c r="B150" s="24" t="s">
        <v>223</v>
      </c>
      <c r="C150" s="25" t="s">
        <v>24</v>
      </c>
      <c r="D150" s="25">
        <v>21</v>
      </c>
      <c r="E150" s="26" t="s">
        <v>71</v>
      </c>
      <c r="F150" s="27">
        <v>2559</v>
      </c>
      <c r="G150" s="50">
        <v>11</v>
      </c>
      <c r="H150" s="29">
        <f>G150*3500/31</f>
        <v>1241.9354838709678</v>
      </c>
      <c r="I150" s="51" t="s">
        <v>224</v>
      </c>
      <c r="J150" s="50">
        <v>8</v>
      </c>
      <c r="K150" s="31">
        <f>J150*3500</f>
        <v>28000</v>
      </c>
      <c r="L150" s="50" t="s">
        <v>224</v>
      </c>
      <c r="M150" s="32">
        <v>12</v>
      </c>
      <c r="N150" s="33">
        <f>3500*M150</f>
        <v>42000</v>
      </c>
      <c r="O150" s="50" t="s">
        <v>224</v>
      </c>
      <c r="P150" s="34">
        <f>N150+K150+H150</f>
        <v>71241.93548387097</v>
      </c>
      <c r="Q150" s="35" t="s">
        <v>224</v>
      </c>
      <c r="R150" s="26" t="s">
        <v>225</v>
      </c>
    </row>
  </sheetData>
  <sheetProtection/>
  <mergeCells count="22">
    <mergeCell ref="A2:R2"/>
    <mergeCell ref="A3:R3"/>
    <mergeCell ref="A4:R4"/>
    <mergeCell ref="A5:R5"/>
    <mergeCell ref="A7:A10"/>
    <mergeCell ref="B7:B10"/>
    <mergeCell ref="C7:C10"/>
    <mergeCell ref="D7:F8"/>
    <mergeCell ref="G7:I8"/>
    <mergeCell ref="J7:L7"/>
    <mergeCell ref="M7:O7"/>
    <mergeCell ref="P7:Q8"/>
    <mergeCell ref="R7:R8"/>
    <mergeCell ref="J8:L8"/>
    <mergeCell ref="M8:O8"/>
    <mergeCell ref="R9:R10"/>
    <mergeCell ref="D9:D10"/>
    <mergeCell ref="E9:E10"/>
    <mergeCell ref="F9:F10"/>
    <mergeCell ref="H9:I9"/>
    <mergeCell ref="K9:L9"/>
    <mergeCell ref="N9:O9"/>
  </mergeCells>
  <printOptions/>
  <pageMargins left="0.11811023622047245" right="0.1968503937007874" top="0.2755905511811024" bottom="0.31496062992125984" header="0.31496062992125984" footer="0.2362204724409449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3.421875" style="0" customWidth="1"/>
    <col min="4" max="4" width="6.421875" style="0" customWidth="1"/>
    <col min="5" max="5" width="7.28125" style="0" customWidth="1"/>
    <col min="6" max="6" width="4.7109375" style="0" customWidth="1"/>
    <col min="7" max="7" width="5.140625" style="0" customWidth="1"/>
    <col min="8" max="8" width="5.421875" style="0" customWidth="1"/>
    <col min="10" max="10" width="5.8515625" style="0" customWidth="1"/>
    <col min="11" max="11" width="6.00390625" style="0" customWidth="1"/>
    <col min="12" max="12" width="8.421875" style="0" customWidth="1"/>
    <col min="13" max="13" width="5.8515625" style="0" customWidth="1"/>
    <col min="14" max="14" width="4.57421875" style="0" customWidth="1"/>
    <col min="16" max="16" width="5.7109375" style="0" customWidth="1"/>
    <col min="18" max="18" width="38.28125" style="0" customWidth="1"/>
  </cols>
  <sheetData>
    <row r="1" spans="3:18" s="1" customFormat="1" ht="24" customHeight="1">
      <c r="C1" s="2"/>
      <c r="D1" s="3"/>
      <c r="E1" s="3"/>
      <c r="F1" s="3"/>
      <c r="G1" s="4"/>
      <c r="H1" s="5"/>
      <c r="I1" s="6"/>
      <c r="J1" s="7"/>
      <c r="K1" s="8"/>
      <c r="L1" s="5"/>
      <c r="M1" s="7"/>
      <c r="N1" s="8"/>
      <c r="O1" s="5"/>
      <c r="P1" s="5"/>
      <c r="Q1" s="5"/>
      <c r="R1" s="9" t="s">
        <v>0</v>
      </c>
    </row>
    <row r="2" spans="1:18" s="1" customFormat="1" ht="24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s="1" customFormat="1" ht="24" customHeight="1">
      <c r="A3" s="64" t="s">
        <v>229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s="1" customFormat="1" ht="24" customHeight="1">
      <c r="A4" s="64" t="s">
        <v>228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s="1" customFormat="1" ht="24" customHeight="1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s="1" customFormat="1" ht="15.75">
      <c r="A6" s="11"/>
      <c r="B6" s="11"/>
      <c r="C6" s="10"/>
      <c r="D6" s="11"/>
      <c r="E6" s="11"/>
      <c r="F6" s="11"/>
      <c r="G6" s="12"/>
      <c r="H6" s="13"/>
      <c r="I6" s="13"/>
      <c r="J6" s="14"/>
      <c r="K6" s="15"/>
      <c r="L6" s="16"/>
      <c r="M6" s="14"/>
      <c r="N6" s="15"/>
      <c r="O6" s="16"/>
      <c r="P6" s="16"/>
      <c r="Q6" s="16"/>
      <c r="R6" s="10"/>
    </row>
    <row r="7" spans="1:18" s="1" customFormat="1" ht="24" customHeight="1">
      <c r="A7" s="55" t="s">
        <v>3</v>
      </c>
      <c r="B7" s="55" t="s">
        <v>4</v>
      </c>
      <c r="C7" s="55" t="s">
        <v>5</v>
      </c>
      <c r="D7" s="65" t="s">
        <v>6</v>
      </c>
      <c r="E7" s="66"/>
      <c r="F7" s="67"/>
      <c r="G7" s="65" t="s">
        <v>7</v>
      </c>
      <c r="H7" s="66"/>
      <c r="I7" s="67"/>
      <c r="J7" s="58" t="s">
        <v>8</v>
      </c>
      <c r="K7" s="58"/>
      <c r="L7" s="58"/>
      <c r="M7" s="58" t="s">
        <v>8</v>
      </c>
      <c r="N7" s="58"/>
      <c r="O7" s="58"/>
      <c r="P7" s="59" t="s">
        <v>9</v>
      </c>
      <c r="Q7" s="60"/>
      <c r="R7" s="55" t="s">
        <v>10</v>
      </c>
    </row>
    <row r="8" spans="1:18" s="1" customFormat="1" ht="24" customHeight="1">
      <c r="A8" s="53"/>
      <c r="B8" s="53"/>
      <c r="C8" s="53"/>
      <c r="D8" s="68"/>
      <c r="E8" s="69"/>
      <c r="F8" s="70"/>
      <c r="G8" s="68"/>
      <c r="H8" s="69"/>
      <c r="I8" s="70"/>
      <c r="J8" s="61" t="s">
        <v>11</v>
      </c>
      <c r="K8" s="63"/>
      <c r="L8" s="62"/>
      <c r="M8" s="61" t="s">
        <v>230</v>
      </c>
      <c r="N8" s="63"/>
      <c r="O8" s="62"/>
      <c r="P8" s="61"/>
      <c r="Q8" s="62"/>
      <c r="R8" s="53"/>
    </row>
    <row r="9" spans="1:18" s="1" customFormat="1" ht="24" customHeight="1">
      <c r="A9" s="53"/>
      <c r="B9" s="53"/>
      <c r="C9" s="53"/>
      <c r="D9" s="55" t="s">
        <v>12</v>
      </c>
      <c r="E9" s="55" t="s">
        <v>13</v>
      </c>
      <c r="F9" s="55" t="s">
        <v>14</v>
      </c>
      <c r="G9" s="17" t="s">
        <v>15</v>
      </c>
      <c r="H9" s="56" t="s">
        <v>16</v>
      </c>
      <c r="I9" s="57"/>
      <c r="J9" s="18" t="s">
        <v>15</v>
      </c>
      <c r="K9" s="56" t="s">
        <v>16</v>
      </c>
      <c r="L9" s="57"/>
      <c r="M9" s="18" t="s">
        <v>15</v>
      </c>
      <c r="N9" s="56" t="s">
        <v>16</v>
      </c>
      <c r="O9" s="57"/>
      <c r="P9" s="19"/>
      <c r="Q9" s="19"/>
      <c r="R9" s="53" t="s">
        <v>17</v>
      </c>
    </row>
    <row r="10" spans="1:19" s="1" customFormat="1" ht="24" customHeight="1">
      <c r="A10" s="54"/>
      <c r="B10" s="54"/>
      <c r="C10" s="54"/>
      <c r="D10" s="54"/>
      <c r="E10" s="54"/>
      <c r="F10" s="54"/>
      <c r="G10" s="20" t="s">
        <v>18</v>
      </c>
      <c r="H10" s="21" t="s">
        <v>5</v>
      </c>
      <c r="I10" s="21" t="s">
        <v>19</v>
      </c>
      <c r="J10" s="20" t="s">
        <v>20</v>
      </c>
      <c r="K10" s="22" t="s">
        <v>5</v>
      </c>
      <c r="L10" s="21" t="s">
        <v>19</v>
      </c>
      <c r="M10" s="20" t="s">
        <v>231</v>
      </c>
      <c r="N10" s="22" t="s">
        <v>5</v>
      </c>
      <c r="O10" s="21" t="s">
        <v>19</v>
      </c>
      <c r="P10" s="21" t="s">
        <v>5</v>
      </c>
      <c r="Q10" s="21" t="s">
        <v>22</v>
      </c>
      <c r="R10" s="54"/>
      <c r="S10" s="11"/>
    </row>
    <row r="11" spans="1:18" s="11" customFormat="1" ht="24" customHeight="1">
      <c r="A11" s="23">
        <v>1</v>
      </c>
      <c r="B11" s="24" t="s">
        <v>58</v>
      </c>
      <c r="C11" s="25" t="s">
        <v>59</v>
      </c>
      <c r="D11" s="25">
        <v>27</v>
      </c>
      <c r="E11" s="26" t="s">
        <v>60</v>
      </c>
      <c r="F11" s="27">
        <v>2558</v>
      </c>
      <c r="G11" s="28">
        <v>5</v>
      </c>
      <c r="H11" s="29"/>
      <c r="I11" s="40">
        <f>3500*5/31</f>
        <v>564.516129032258</v>
      </c>
      <c r="J11" s="28">
        <v>18</v>
      </c>
      <c r="K11" s="31"/>
      <c r="L11" s="41">
        <f>3500*J11</f>
        <v>63000</v>
      </c>
      <c r="M11" s="32">
        <v>12</v>
      </c>
      <c r="N11" s="33"/>
      <c r="O11" s="41">
        <f>3500*M11</f>
        <v>42000</v>
      </c>
      <c r="P11" s="34"/>
      <c r="Q11" s="35">
        <f>O11+L11+I11</f>
        <v>105564.51612903226</v>
      </c>
      <c r="R11" s="26" t="s">
        <v>61</v>
      </c>
    </row>
    <row r="12" spans="1:18" s="11" customFormat="1" ht="24" customHeight="1">
      <c r="A12" s="23">
        <v>2</v>
      </c>
      <c r="B12" s="24" t="s">
        <v>62</v>
      </c>
      <c r="C12" s="25" t="s">
        <v>59</v>
      </c>
      <c r="D12" s="25">
        <v>21</v>
      </c>
      <c r="E12" s="26" t="s">
        <v>25</v>
      </c>
      <c r="F12" s="27">
        <v>2558</v>
      </c>
      <c r="G12" s="28">
        <v>11</v>
      </c>
      <c r="H12" s="29"/>
      <c r="I12" s="42">
        <f>3500*11/31</f>
        <v>1241.9354838709678</v>
      </c>
      <c r="J12" s="28">
        <v>14</v>
      </c>
      <c r="K12" s="31"/>
      <c r="L12" s="41">
        <f>3500*J12</f>
        <v>49000</v>
      </c>
      <c r="M12" s="32">
        <v>12</v>
      </c>
      <c r="N12" s="33"/>
      <c r="O12" s="41">
        <f>3500*M12</f>
        <v>42000</v>
      </c>
      <c r="P12" s="34"/>
      <c r="Q12" s="35">
        <f>O12+L12+I12</f>
        <v>92241.93548387097</v>
      </c>
      <c r="R12" s="26" t="s">
        <v>61</v>
      </c>
    </row>
    <row r="13" spans="1:18" s="11" customFormat="1" ht="24" customHeight="1">
      <c r="A13" s="23">
        <v>3</v>
      </c>
      <c r="B13" s="24" t="s">
        <v>63</v>
      </c>
      <c r="C13" s="25" t="s">
        <v>59</v>
      </c>
      <c r="D13" s="25">
        <v>13</v>
      </c>
      <c r="E13" s="26" t="s">
        <v>29</v>
      </c>
      <c r="F13" s="27">
        <v>2558</v>
      </c>
      <c r="G13" s="28">
        <v>19</v>
      </c>
      <c r="H13" s="29"/>
      <c r="I13" s="42">
        <f>3500*G13/31</f>
        <v>2145.1612903225805</v>
      </c>
      <c r="J13" s="28">
        <v>13</v>
      </c>
      <c r="K13" s="31"/>
      <c r="L13" s="41">
        <f>3500*J13</f>
        <v>45500</v>
      </c>
      <c r="M13" s="32">
        <v>12</v>
      </c>
      <c r="N13" s="33"/>
      <c r="O13" s="41">
        <f>3500*M13</f>
        <v>42000</v>
      </c>
      <c r="P13" s="34"/>
      <c r="Q13" s="35">
        <f>O13+L13+I13</f>
        <v>89645.16129032258</v>
      </c>
      <c r="R13" s="26" t="s">
        <v>61</v>
      </c>
    </row>
    <row r="14" spans="1:18" s="11" customFormat="1" ht="24" customHeight="1">
      <c r="A14" s="23">
        <v>4</v>
      </c>
      <c r="B14" s="24" t="s">
        <v>226</v>
      </c>
      <c r="C14" s="25" t="s">
        <v>59</v>
      </c>
      <c r="D14" s="25">
        <v>29</v>
      </c>
      <c r="E14" s="26" t="s">
        <v>101</v>
      </c>
      <c r="F14" s="27">
        <v>2559</v>
      </c>
      <c r="G14" s="28">
        <v>5</v>
      </c>
      <c r="H14" s="29"/>
      <c r="I14" s="42">
        <f>3500*5/31</f>
        <v>564.516129032258</v>
      </c>
      <c r="J14" s="28">
        <v>7</v>
      </c>
      <c r="K14" s="31"/>
      <c r="L14" s="41">
        <f>3500*J14</f>
        <v>24500</v>
      </c>
      <c r="M14" s="32">
        <v>12</v>
      </c>
      <c r="N14" s="33"/>
      <c r="O14" s="41">
        <f>3500*M14</f>
        <v>42000</v>
      </c>
      <c r="P14" s="34"/>
      <c r="Q14" s="35">
        <f>O14+L14+I14</f>
        <v>67064.51612903226</v>
      </c>
      <c r="R14" s="26" t="s">
        <v>227</v>
      </c>
    </row>
  </sheetData>
  <sheetProtection/>
  <mergeCells count="22">
    <mergeCell ref="B7:B10"/>
    <mergeCell ref="C7:C10"/>
    <mergeCell ref="D7:F8"/>
    <mergeCell ref="G7:I8"/>
    <mergeCell ref="J7:L7"/>
    <mergeCell ref="D9:D10"/>
    <mergeCell ref="E9:E10"/>
    <mergeCell ref="F9:F10"/>
    <mergeCell ref="H9:I9"/>
    <mergeCell ref="K9:L9"/>
    <mergeCell ref="A2:R2"/>
    <mergeCell ref="A3:R3"/>
    <mergeCell ref="A4:R4"/>
    <mergeCell ref="A5:R5"/>
    <mergeCell ref="A7:A10"/>
    <mergeCell ref="N9:O9"/>
    <mergeCell ref="R9:R10"/>
    <mergeCell ref="M7:O7"/>
    <mergeCell ref="P7:Q8"/>
    <mergeCell ref="R7:R8"/>
    <mergeCell ref="J8:L8"/>
    <mergeCell ref="M8:O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Original</dc:creator>
  <cp:keywords/>
  <dc:description/>
  <cp:lastModifiedBy>Original</cp:lastModifiedBy>
  <cp:lastPrinted>2016-07-01T05:36:09Z</cp:lastPrinted>
  <dcterms:created xsi:type="dcterms:W3CDTF">2016-07-01T05:09:47Z</dcterms:created>
  <dcterms:modified xsi:type="dcterms:W3CDTF">2016-07-02T20:44:03Z</dcterms:modified>
  <cp:category/>
  <cp:version/>
  <cp:contentType/>
  <cp:contentStatus/>
</cp:coreProperties>
</file>