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1000" firstSheet="14" activeTab="28"/>
  </bookViews>
  <sheets>
    <sheet name="แบบฟอร์มอุทกภัย (1)" sheetId="1" r:id="rId1"/>
    <sheet name="แบบฟอร์มอุทกภัย (2)" sheetId="2" r:id="rId2"/>
    <sheet name="ตัวอย่างอุทกภัย (2)" sheetId="3" r:id="rId3"/>
    <sheet name="แบบฟอร์มเปล่าอุทกภัย (3)" sheetId="4" r:id="rId4"/>
    <sheet name="ตัวอย่างอุทก3(รร.บ้านต้นพิกุล)" sheetId="5" r:id="rId5"/>
    <sheet name="ตัวอย่างอุทก3(รร.บ้านควนแปลงงู)" sheetId="6" r:id="rId6"/>
    <sheet name="ตัวอย่างอุทก3(รร.บ้านมะกรูด)" sheetId="7" r:id="rId7"/>
    <sheet name="แบบฟอร์มราคามาตรฐาน" sheetId="8" r:id="rId8"/>
    <sheet name="แบบฟอร์มรายการประมาณราคา" sheetId="9" r:id="rId9"/>
    <sheet name="เสา2 เมตร" sheetId="10" r:id="rId10"/>
    <sheet name="เสา2.5เมตร" sheetId="11" r:id="rId11"/>
    <sheet name="เสา3เมตร" sheetId="12" r:id="rId12"/>
    <sheet name="เสา3.5เมตร " sheetId="13" r:id="rId13"/>
    <sheet name="เสา4เมตร  " sheetId="14" r:id="rId14"/>
    <sheet name="คานคอดิน" sheetId="15" r:id="rId15"/>
    <sheet name="ผนังดินแข็ง " sheetId="16" r:id="rId16"/>
    <sheet name="ผนังดินอ่อน" sheetId="17" r:id="rId17"/>
    <sheet name="บันได2.0 " sheetId="18" r:id="rId18"/>
    <sheet name="บันได2.5" sheetId="19" r:id="rId19"/>
    <sheet name="บันไดไม้3" sheetId="20" r:id="rId20"/>
    <sheet name="บันไดไม้3.5" sheetId="21" r:id="rId21"/>
    <sheet name="บันไดไม้4" sheetId="22" r:id="rId22"/>
    <sheet name="ผนังกันน้ำ" sheetId="23" r:id="rId23"/>
    <sheet name="คันดินถมA" sheetId="24" r:id="rId24"/>
    <sheet name="คันดินถมฺB" sheetId="25" r:id="rId25"/>
    <sheet name="รางระบายน้ำU" sheetId="26" r:id="rId26"/>
    <sheet name="ผนังดาดคอนกรีต" sheetId="27" r:id="rId27"/>
    <sheet name="รางระบายV" sheetId="28" r:id="rId28"/>
    <sheet name="บ่อพักน้ำและปั๊ม" sheetId="29" r:id="rId29"/>
  </sheets>
  <definedNames>
    <definedName name="_xlnm.Print_Area" localSheetId="23">'คันดินถมA'!$A$1:$I$23</definedName>
    <definedName name="_xlnm.Print_Area" localSheetId="24">'คันดินถมฺB'!$A$1:$I$23</definedName>
    <definedName name="_xlnm.Print_Area" localSheetId="14">'คานคอดิน'!$A$1:$I$21</definedName>
    <definedName name="_xlnm.Print_Area" localSheetId="28">'บ่อพักน้ำและปั๊ม'!$A$1:$I$22</definedName>
    <definedName name="_xlnm.Print_Area" localSheetId="17">'บันได2.0 '!$A$1:$I$25</definedName>
    <definedName name="_xlnm.Print_Area" localSheetId="18">'บันได2.5'!$A$1:$I$24</definedName>
    <definedName name="_xlnm.Print_Area" localSheetId="19">'บันไดไม้3'!$A$1:$I$26</definedName>
    <definedName name="_xlnm.Print_Area" localSheetId="20">'บันไดไม้3.5'!$A$1:$I$26</definedName>
    <definedName name="_xlnm.Print_Area" localSheetId="21">'บันไดไม้4'!$A$1:$I$25</definedName>
    <definedName name="_xlnm.Print_Area" localSheetId="22">'ผนังกันน้ำ'!$A$1:$I$20</definedName>
    <definedName name="_xlnm.Print_Area" localSheetId="26">'ผนังดาดคอนกรีต'!$A$1:$I$21</definedName>
    <definedName name="_xlnm.Print_Area" localSheetId="15">'ผนังดินแข็ง '!$A$1:$I$19</definedName>
    <definedName name="_xlnm.Print_Area" localSheetId="16">'ผนังดินอ่อน'!$A$1:$I$20</definedName>
    <definedName name="_xlnm.Print_Area" localSheetId="27">'รางระบายV'!$A$1:$I$26</definedName>
    <definedName name="_xlnm.Print_Area" localSheetId="25">'รางระบายน้ำU'!$A$1:$I$21</definedName>
    <definedName name="_xlnm.Print_Area" localSheetId="9">'เสา2 เมตร'!$A$1:$I$20</definedName>
    <definedName name="_xlnm.Print_Area" localSheetId="10">'เสา2.5เมตร'!$A$1:$I$20</definedName>
    <definedName name="_xlnm.Print_Area" localSheetId="12">'เสา3.5เมตร '!$A$1:$I$21</definedName>
    <definedName name="_xlnm.Print_Area" localSheetId="11">'เสา3เมตร'!$A$1:$I$21</definedName>
    <definedName name="_xlnm.Print_Area" localSheetId="13">'เสา4เมตร  '!$A$1:$I$21</definedName>
  </definedNames>
  <calcPr fullCalcOnLoad="1"/>
</workbook>
</file>

<file path=xl/sharedStrings.xml><?xml version="1.0" encoding="utf-8"?>
<sst xmlns="http://schemas.openxmlformats.org/spreadsheetml/2006/main" count="1153" uniqueCount="261">
  <si>
    <t>รายการประมาณราคา</t>
  </si>
  <si>
    <t>รายการ</t>
  </si>
  <si>
    <t>ลำดับที่</t>
  </si>
  <si>
    <t>ปริมาณวัสดุ</t>
  </si>
  <si>
    <t>จำนวน</t>
  </si>
  <si>
    <t>หน่วย</t>
  </si>
  <si>
    <t>ค่าวัสดุ</t>
  </si>
  <si>
    <t>ต่อหน่วย</t>
  </si>
  <si>
    <t>ค่าแรงงาน</t>
  </si>
  <si>
    <t>เป็นเงิน</t>
  </si>
  <si>
    <t>ฐานราก</t>
  </si>
  <si>
    <t>ดินขุด + ถมกลับ</t>
  </si>
  <si>
    <t>คอนกรีตหยาบรองก้นหลุม</t>
  </si>
  <si>
    <t>ไม้แบบ</t>
  </si>
  <si>
    <t>ตะปู</t>
  </si>
  <si>
    <t>ค่าแรงค้ำยันพร้อมยกอาคาร</t>
  </si>
  <si>
    <t>รวม</t>
  </si>
  <si>
    <t>คานคอดิน ขนาด 0.20 x 0.35 เมตร</t>
  </si>
  <si>
    <t>(คิดที่ความยาว 3.00 เมตร)</t>
  </si>
  <si>
    <t>คอนกรีตหยาบปรับระดับท้องคาน</t>
  </si>
  <si>
    <t>คอนกรีตโครงสร้าง</t>
  </si>
  <si>
    <t>ลวดผูกเหล็ก</t>
  </si>
  <si>
    <t>ลบ.ม.</t>
  </si>
  <si>
    <t>ตร.ม.</t>
  </si>
  <si>
    <t>กก.</t>
  </si>
  <si>
    <t>ต้น</t>
  </si>
  <si>
    <t xml:space="preserve"> </t>
  </si>
  <si>
    <t>เหล็กเสริม  ขนาด 6 มม.</t>
  </si>
  <si>
    <t>เหล็กเสริม  ขนาด 12 มม.</t>
  </si>
  <si>
    <t>เส้น</t>
  </si>
  <si>
    <t xml:space="preserve">   </t>
  </si>
  <si>
    <t xml:space="preserve">    </t>
  </si>
  <si>
    <t>เหล็กเสริม ขนาด 6 มม.</t>
  </si>
  <si>
    <t>เหล็กเสริม ขนาด  12 มม.</t>
  </si>
  <si>
    <t xml:space="preserve">  </t>
  </si>
  <si>
    <t>คิดราคาความยาวต่อ 1 เมตร</t>
  </si>
  <si>
    <t>ประมาณราคา   คานคอดิน ขนาด 0.20 x 0.35 เมตร</t>
  </si>
  <si>
    <t>บาท/เมตร</t>
  </si>
  <si>
    <t xml:space="preserve">ผู้ประมาณราคานายพงษ์ศักดิ์ พงษ์พวงเพชร </t>
  </si>
  <si>
    <t xml:space="preserve">ผู้ประมาณราคา นายพงษ์ศักดิ์ พงษ์พวงเพชร </t>
  </si>
  <si>
    <t>ราคาต่อเสา1ต้น เท่ากับ</t>
  </si>
  <si>
    <t>บาท</t>
  </si>
  <si>
    <t>รวมเป็นเงินทั้งสิ้น</t>
  </si>
  <si>
    <t>ค่าปรับพื้นที่</t>
  </si>
  <si>
    <t>โรงเรียนในสังกัด สพฐ.                                                     สพป./สพม.</t>
  </si>
  <si>
    <t>จำนวนเงิน</t>
  </si>
  <si>
    <t>ราคาต่อหน่วย</t>
  </si>
  <si>
    <t>ประมาณราคา   ผนังกันดินสำหรับดินแข็ง   (คิดต่อความยาว 10.00 เมตร)</t>
  </si>
  <si>
    <t>ปรับพื้นที่</t>
  </si>
  <si>
    <t>ขุดดิน</t>
  </si>
  <si>
    <t>ทรายหยาบอัดแน่น</t>
  </si>
  <si>
    <t>คอนกรีต 1:2:4</t>
  </si>
  <si>
    <t>เหล็กเสริม RB 9 มม.</t>
  </si>
  <si>
    <t>ประมาณราคา   ผนังกันดินสำหรับดินอ่อน   (คิดต่อความยาว 10.00 เมตร)</t>
  </si>
  <si>
    <t>เหล็กเสริม RB6</t>
  </si>
  <si>
    <t>ก่ออิฐมอญครึ่งแผ่น</t>
  </si>
  <si>
    <t>ถมทรายหยาบอัดแน่น</t>
  </si>
  <si>
    <t>ฉาบปูนเรียบ</t>
  </si>
  <si>
    <t>พื้นขัดมันเรียบ</t>
  </si>
  <si>
    <t>ลูกกรงบันไดเหล็ก   Ø 1"</t>
  </si>
  <si>
    <t>เมตร</t>
  </si>
  <si>
    <t>ลูกกรงบันไดเหล็ก   Ø 1½"</t>
  </si>
  <si>
    <t>PL หนา 9 มม.</t>
  </si>
  <si>
    <t>ชุด</t>
  </si>
  <si>
    <t>ทาสีน้ำมัน</t>
  </si>
  <si>
    <t>ทาสีพลาสติก</t>
  </si>
  <si>
    <t>ผู้ประมาณราคานายณรงค์วิทย์ เฮงยี่</t>
  </si>
  <si>
    <t>ราคาต่อความยาว  1.00 เมตร</t>
  </si>
  <si>
    <t>เสาเข็ม คสล. หกเหลี่ยมกลวง 
ขนาด 0.15x0.15 ยาว 3.00 ม.</t>
  </si>
  <si>
    <t>ราคา  ต่อหน่วย</t>
  </si>
  <si>
    <t>ผู้ประมาณราคานายพงษ์ศักดิ์ พงษ์พวงเพชร</t>
  </si>
  <si>
    <t>เหล็ก เสา คาน แม่บันได</t>
  </si>
  <si>
    <t>ท่อน</t>
  </si>
  <si>
    <t>เหล็กขั้นบันได L-40X40X3มม.</t>
  </si>
  <si>
    <t>ตงเหล็ก C-75X45X15X2.3มม</t>
  </si>
  <si>
    <t>ราวบันไดเหล็ก   Ø 1½"</t>
  </si>
  <si>
    <t>เหล็ก L-25X25X2.3 มม.</t>
  </si>
  <si>
    <t>ตะปูเกลียว</t>
  </si>
  <si>
    <t>ตัว</t>
  </si>
  <si>
    <t xml:space="preserve">น็อตหัวเหลี่ยม </t>
  </si>
  <si>
    <t>ลบ.ฟ</t>
  </si>
  <si>
    <t>พื้นไม้ชานพัก 1"X8"</t>
  </si>
  <si>
    <t>แผ่น</t>
  </si>
  <si>
    <t>ทาสีกันสนิม</t>
  </si>
  <si>
    <t>ตร.ม</t>
  </si>
  <si>
    <t>ทาสีรักษาเนื้อไม้</t>
  </si>
  <si>
    <t>ประกอบแบบเสาสูง 4.00 ม.</t>
  </si>
  <si>
    <t>ประกอบแบบเสาสูง 3.50 ม.</t>
  </si>
  <si>
    <t>ประกอบแบบเสาสูง 3.00 ม.</t>
  </si>
  <si>
    <t>รวมต่อคานยาว 1 เมตร</t>
  </si>
  <si>
    <t>เป็นราคาเฉพาะค่าวัสดุและแรงงาน ยังไม่รวม Factor F</t>
  </si>
  <si>
    <t xml:space="preserve"> เป็นราคาเฉพาะค่าวัสดุและแรงงาน ยังไม่รวม Factor F</t>
  </si>
  <si>
    <t>วันที่ 13 เดือน มีนาคม พ.ศ. 2557</t>
  </si>
  <si>
    <t>ประมาณราคา   บันไดก่ออิฐ ยาว 3.20 เมตร ประกอบการปรับปรุงซ่อมแซม ฐานราก, เสา สูง 2.00 เมตร</t>
  </si>
  <si>
    <t>ประมาณราคา   บันไดก่ออิฐ ยาว 3.20 เมตร ประกอบการปรับปรุงซ่อมแซม ฐานราก, เสา สูง 2.50 เมตร</t>
  </si>
  <si>
    <t>เหล็กรางน้ำ C-150X75X9 มม.(รีดร้อน)</t>
  </si>
  <si>
    <t>ลูกบันได 1 1/4"X10"</t>
  </si>
  <si>
    <t>เหล็ก PL-200X200X9มม.</t>
  </si>
  <si>
    <t>ลูกบันไดไม้ 1 1/4"X10"</t>
  </si>
  <si>
    <t>เหล็กแผ่น PL-200X200X9มม.</t>
  </si>
  <si>
    <t>ประมาณราคา   ผนังกันน้ำ   (คิดต่อความยาว 10.00 เมตร)</t>
  </si>
  <si>
    <t>เสาเข็ม คอร.I-0.22x0.22 เมตร 
ยาว 4.00 เมตร</t>
  </si>
  <si>
    <t>แผ่นพื้นสำเร็จรูปทองเรียบ 
LL. ไม่น้อยกว่า 200 กก./ตรม.</t>
  </si>
  <si>
    <t>ตรม.</t>
  </si>
  <si>
    <t xml:space="preserve">เหล็กเสริม DB12 </t>
  </si>
  <si>
    <t>ปูนทรายยาแนวแผ่นพื้น</t>
  </si>
  <si>
    <t xml:space="preserve">ราคาต่อความยาว  1.00 เมตร  =   </t>
  </si>
  <si>
    <t>คิดราคาต่อ 1 ชุด</t>
  </si>
  <si>
    <t>ขุดดิน/ถมกลับ</t>
  </si>
  <si>
    <t>ปรับคันดิน/ร่องน้ำ</t>
  </si>
  <si>
    <t>ประมาณราคา   คันดินถม (แบบขุดดินและถมกลับเป็นคันดิน)  (คิดต่อความยาว 10.00 เมตร)</t>
  </si>
  <si>
    <t>ดินถมบดอัดแน่น 70%</t>
  </si>
  <si>
    <t>ประมาณราคา   คันดินถม (แบบดินถมจากภายนอกพร้อมบดอัด) (คิดต่อความยาว 10.00 เมตร)</t>
  </si>
  <si>
    <t>คอนกรีตหยาบ</t>
  </si>
  <si>
    <t>เหล็กเสริม RB9</t>
  </si>
  <si>
    <t>ก.ก.</t>
  </si>
  <si>
    <t>เหล็ก DB12</t>
  </si>
  <si>
    <t>เหล็ก L-40x40x4 มม.</t>
  </si>
  <si>
    <t>ท่อ PVC 4"</t>
  </si>
  <si>
    <t>เขียนแบบ นายอภิชาติ จันทรเสนา</t>
  </si>
  <si>
    <t>ค่าปรับความลาดเอียงของดิน</t>
  </si>
  <si>
    <t>เหล็กเสริม  RB9</t>
  </si>
  <si>
    <t>เหล็กเสริม  RB6</t>
  </si>
  <si>
    <t>เหล็กตะแกรง WIREMESH 
ขนาด Ø 4 มม.@0.20 ม.</t>
  </si>
  <si>
    <t>ท่อ PVC 1"</t>
  </si>
  <si>
    <t xml:space="preserve">ราคาต่อพื้นที่  1.00 ตร.ม  =   </t>
  </si>
  <si>
    <t>ประมาณราคา   ผนังดาดคอนกรีตเสริมเหล็ก (คิดต่อพื้นที่ 1.50X 10.00 เมตร)</t>
  </si>
  <si>
    <t>ทรายอัดแน่น</t>
  </si>
  <si>
    <t>เหล็ก DB16</t>
  </si>
  <si>
    <t>เหล็ก L-50x50x4 มม.</t>
  </si>
  <si>
    <t>เครื่องสูงน้ำหอยโข่ง ขนาด 4"</t>
  </si>
  <si>
    <t xml:space="preserve">ประมาณราคา บ่อสูบน้ำพร้อมเครื่องสูบ </t>
  </si>
  <si>
    <t>คิดราคาต่อ 1 ชุด =</t>
  </si>
  <si>
    <t>ดินถมกลับ</t>
  </si>
  <si>
    <t>ปูนทรายยาแนว</t>
  </si>
  <si>
    <t>จุด</t>
  </si>
  <si>
    <t>ท่อระบายน้ำ คสล. ขนาด Ø 0.40 เมตร</t>
  </si>
  <si>
    <t>บาท/ตร.ม</t>
  </si>
  <si>
    <t>คิดราคาบันได เป็นชุด ๆ ละ</t>
  </si>
  <si>
    <t>ประมาณราคา     เสาพร้อมฐานราก (ไม่มีคานคอดิน)  ความสูง 2 เมตร (ฐานรากถึงหัวเสา)</t>
  </si>
  <si>
    <t>ประมาณราคา    เสาพร้อมฐานราก  (ไม่มีคานคอดิน)  ความสูง 2.50 เมตร (ฐานรากถึงหัวเสา)</t>
  </si>
  <si>
    <t>ประมาณราคา    เสาพร้อมฐานราก  (ไม่มีคานคอดิน)  ความสูง 3 เมตร  (ฐานรากถึงหัวเสา)</t>
  </si>
  <si>
    <t>ประมาณราคา    เสาพร้อมฐานราก    ความสูง 3.50 เมตร  (ฐานรากถึงหัวเสา)</t>
  </si>
  <si>
    <t xml:space="preserve">ประมาณราคา   เสาพร้อมฐานราก  ความสูง  4  เมตร  (ฐานรากถึงหัวเสา) </t>
  </si>
  <si>
    <t xml:space="preserve">ประมาณราคา  บันไดอาคารเรียน  (บันไดเหล็กพื้นไม้ ) ไม่มีชานพักบันได </t>
  </si>
  <si>
    <t xml:space="preserve">ประมาณราคา  บันไดอาคารเรียน (บันไดเหล็กพื้นไม้)  </t>
  </si>
  <si>
    <t>ประมาณราคา   รางระบายน้ำ (รางยู) (คิดต่อความยาว 10.00 เมตร)</t>
  </si>
  <si>
    <t>ประมาณราคา แบบรางระบายน้ำ (รางวี)  (คิดต่อความยาว 10.00 เมตร)</t>
  </si>
  <si>
    <t>เขต</t>
  </si>
  <si>
    <t>โรงเรียนในสังกัดสพฐ.                         สพป./สพม.                          เขต</t>
  </si>
  <si>
    <t>โรงเรียนในสังกัด สพฐ.                         สพป./สพม.                          เขต</t>
  </si>
  <si>
    <t>โรงเรียนในสังกัด สพฐ.                        สพป./สพม.                          เขต</t>
  </si>
  <si>
    <r>
      <t xml:space="preserve">สถานที่ก่อสร้าง  </t>
    </r>
    <r>
      <rPr>
        <sz val="16"/>
        <color indexed="8"/>
        <rFont val="TH SarabunPSK"/>
        <family val="2"/>
      </rPr>
      <t xml:space="preserve"> โรงเรียน...........................................................................................................................................................</t>
    </r>
    <r>
      <rPr>
        <b/>
        <sz val="16"/>
        <color indexed="8"/>
        <rFont val="TH SarabunPSK"/>
        <family val="2"/>
      </rPr>
      <t xml:space="preserve">   จังหวัด </t>
    </r>
    <r>
      <rPr>
        <sz val="16"/>
        <color indexed="8"/>
        <rFont val="TH SarabunPSK"/>
        <family val="2"/>
      </rPr>
      <t>..........................................................................................................</t>
    </r>
  </si>
  <si>
    <r>
      <t xml:space="preserve">ประมาณการโดย  </t>
    </r>
    <r>
      <rPr>
        <sz val="16"/>
        <color indexed="8"/>
        <rFont val="TH SarabunPSK"/>
        <family val="2"/>
      </rPr>
      <t>นาย.................................................................................................................................................................</t>
    </r>
    <r>
      <rPr>
        <b/>
        <sz val="16"/>
        <color indexed="8"/>
        <rFont val="TH SarabunPSK"/>
        <family val="2"/>
      </rPr>
      <t xml:space="preserve">   ประมาณราคาเมื่อวันที่ </t>
    </r>
    <r>
      <rPr>
        <sz val="16"/>
        <color indexed="8"/>
        <rFont val="TH SarabunPSK"/>
        <family val="2"/>
      </rPr>
      <t xml:space="preserve">    11  มีนาคม 2557</t>
    </r>
  </si>
  <si>
    <t>รายการงานก่อสร้าง</t>
  </si>
  <si>
    <t>รวมค่าวัสดุ</t>
  </si>
  <si>
    <t>หมายเหตุ</t>
  </si>
  <si>
    <t>และค่าแรงงาน</t>
  </si>
  <si>
    <t>รวมค่าวัสดุและค่าแรงงาน (1)</t>
  </si>
  <si>
    <t>ค่าใช้จ่ายในรูป Factor  F         (1.2726-1) (2)</t>
  </si>
  <si>
    <t>รวมค่าดำเนินการทั้งสิ้น (1) x (2)</t>
  </si>
  <si>
    <t>ยอดสุทธิ</t>
  </si>
  <si>
    <t>ลงชื่อ ................................................................. ผู้ประมาณราคา</t>
  </si>
  <si>
    <t xml:space="preserve">บัญชีรายละเอียดประกอบการโอนจัดสรรงบประมาณรายจ่ายประจำปี  งบประมาณ พ.ศ. .................... </t>
  </si>
  <si>
    <t>แผนงาน  ขยายโอกาสและพัฒนาคุณภาพการศึกษา  ผลผลิต  ผู้จบการศึกษาภาคบังคับ</t>
  </si>
  <si>
    <t xml:space="preserve">        กิจกรรม การก่อสร้าง ปรับปรุง ซ่อมแซมอาคารเรียนและสิ่งก่อสร้างประกอบสำหรับโรงเรียนปกติ   </t>
  </si>
  <si>
    <t>ค่าก่อสร้างอาคารการศึกษาและสิ่งก่อสร้างประกอบที่มีราคาหน่วยต่ำกว่า 10 ล้านบาท</t>
  </si>
  <si>
    <t>รายการค่าก่อสร้าง ปรับปรุงซ่อมแซมอาคารเรียน อาคารประกอบและสิ่งก่อสร้างที่ชำรุดทรุดโทรมและประสบอุบัติภัย</t>
  </si>
  <si>
    <t>ที่</t>
  </si>
  <si>
    <t>สพป./สพม.</t>
  </si>
  <si>
    <t>โรงเรียน</t>
  </si>
  <si>
    <t>ตำบล</t>
  </si>
  <si>
    <t>อำเภอ</t>
  </si>
  <si>
    <t>งบประมาณ</t>
  </si>
  <si>
    <t>รายละเอียดการดำเนินงาน</t>
  </si>
  <si>
    <t>รวมทั้งสิ้น</t>
  </si>
  <si>
    <t>ชื่อเจ้าหน้าที่.......................................................</t>
  </si>
  <si>
    <t>รับรองถูกต้อง</t>
  </si>
  <si>
    <t>โทร. .................................................................</t>
  </si>
  <si>
    <t>มือถือ................................................................</t>
  </si>
  <si>
    <t>(....................................................................)</t>
  </si>
  <si>
    <t>ผู้อำนวยการกลุ่มนโยบายและแผน</t>
  </si>
  <si>
    <t>1. ห้ามเปลี่ยนแบบฟอร์ม และให้ใช้ตัวเลขอารบิค</t>
  </si>
  <si>
    <t>2. งบประมาณปรับปรุงซ่อมแซม ให้ใช้ราคามาตรฐานของ สพฐ.</t>
  </si>
  <si>
    <t>(ตัวอย่าง)</t>
  </si>
  <si>
    <t xml:space="preserve">บัญชีรายละเอียดประกอบการโอนจัดสรรงบประมาณรายจ่ายประจำปี งบปราะมาณ พ.ศ. 2557   </t>
  </si>
  <si>
    <t>1</t>
  </si>
  <si>
    <t>ปัตตานี</t>
  </si>
  <si>
    <t>2</t>
  </si>
  <si>
    <t>บ้านต้นพิกุล</t>
  </si>
  <si>
    <t>วัด</t>
  </si>
  <si>
    <t>ยะรัง</t>
  </si>
  <si>
    <t>1. ดีดอาคารแบบเสาพร้อมฐานราก  ความสูง 4.00 เมตร จำนวน 64 ต้น 
พร้อมบันได 1 ชุด และคานคอดิน 186 เมตร 
2. ผนังกันน้ำ จำนวน 50 เมตร</t>
  </si>
  <si>
    <t>บ้านควนแปลงงู</t>
  </si>
  <si>
    <t>ป่าไร่</t>
  </si>
  <si>
    <t>แม่ลาน</t>
  </si>
  <si>
    <t>1. รางระบายน้ำ (รางยู) จำนวน 80 เมตร
2. บ่อสูบน้ำทิ้งพร้อมเครื่องสูบ 1 ชุด</t>
  </si>
  <si>
    <t>วัดมะกรูด</t>
  </si>
  <si>
    <t>มะกรูด</t>
  </si>
  <si>
    <t>โคกโพธิ์</t>
  </si>
  <si>
    <t>1. ถมดินยกระดับเป็นคันดินกั้นน้ำ จำนวน 180 เมตร
2. ผนังกันดินสำหรับดินแข็ง จำนวน 70 เมตร</t>
  </si>
  <si>
    <t>ชื่อเจ้าหน้าที่   นางนิยะดา  จิตต์ดำริ</t>
  </si>
  <si>
    <t>โทร. 073-331881</t>
  </si>
  <si>
    <t>มือถือ 089-8782494</t>
  </si>
  <si>
    <t>(นายอุดม  ต้องเซ่งกี่)</t>
  </si>
  <si>
    <t>ประมาณราคา  จัดทำระบบป้องกันอุทกภัย สำหรับสถานศึกษา</t>
  </si>
  <si>
    <r>
      <t xml:space="preserve">ประมาณการโดย  </t>
    </r>
    <r>
      <rPr>
        <sz val="16"/>
        <color indexed="8"/>
        <rFont val="TH SarabunPSK"/>
        <family val="2"/>
      </rPr>
      <t>..................................................................................................................................................................</t>
    </r>
    <r>
      <rPr>
        <b/>
        <sz val="16"/>
        <color indexed="8"/>
        <rFont val="TH SarabunPSK"/>
        <family val="2"/>
      </rPr>
      <t xml:space="preserve">   ประมาณราคาเมื่อวันที่ .................................................................................</t>
    </r>
  </si>
  <si>
    <t>ค่าใช้จ่ายในรูป Factor  F = 1.2726 (2)</t>
  </si>
  <si>
    <t>(ยอดสุทธิเป็นตัวอักษร)</t>
  </si>
  <si>
    <r>
      <t xml:space="preserve">ประมาณราคา  </t>
    </r>
    <r>
      <rPr>
        <sz val="16"/>
        <color indexed="8"/>
        <rFont val="TH SarabunPSK"/>
        <family val="2"/>
      </rPr>
      <t>จัดทำระบบป้องกันอุทกภัย สำหรับสถานศึกษา</t>
    </r>
  </si>
  <si>
    <r>
      <t xml:space="preserve">สถานที่ก่อสร้าง  </t>
    </r>
    <r>
      <rPr>
        <sz val="16"/>
        <color indexed="8"/>
        <rFont val="TH SarabunPSK"/>
        <family val="2"/>
      </rPr>
      <t xml:space="preserve">โรงเรียน  บ้านต้นพิกุล                   </t>
    </r>
    <r>
      <rPr>
        <b/>
        <sz val="16"/>
        <color indexed="8"/>
        <rFont val="TH SarabunPSK"/>
        <family val="2"/>
      </rPr>
      <t xml:space="preserve">ตำบล </t>
    </r>
    <r>
      <rPr>
        <sz val="16"/>
        <color indexed="8"/>
        <rFont val="TH SarabunPSK"/>
        <family val="2"/>
      </rPr>
      <t xml:space="preserve">    วัด          </t>
    </r>
    <r>
      <rPr>
        <b/>
        <sz val="16"/>
        <color indexed="8"/>
        <rFont val="TH SarabunPSK"/>
        <family val="2"/>
      </rPr>
      <t xml:space="preserve"> อำเภอ</t>
    </r>
    <r>
      <rPr>
        <sz val="16"/>
        <color indexed="8"/>
        <rFont val="TH SarabunPSK"/>
        <family val="2"/>
      </rPr>
      <t xml:space="preserve">  ยะรัง          </t>
    </r>
    <r>
      <rPr>
        <b/>
        <sz val="16"/>
        <color indexed="8"/>
        <rFont val="TH SarabunPSK"/>
        <family val="2"/>
      </rPr>
      <t xml:space="preserve">      จังหวัด</t>
    </r>
    <r>
      <rPr>
        <sz val="16"/>
        <color indexed="8"/>
        <rFont val="TH SarabunPSK"/>
        <family val="2"/>
      </rPr>
      <t xml:space="preserve">  ปัตตานี              </t>
    </r>
    <r>
      <rPr>
        <b/>
        <sz val="16"/>
        <color indexed="8"/>
        <rFont val="TH SarabunPSK"/>
        <family val="2"/>
      </rPr>
      <t xml:space="preserve"> สพป./สพม.  </t>
    </r>
    <r>
      <rPr>
        <sz val="16"/>
        <color indexed="8"/>
        <rFont val="TH SarabunPSK"/>
        <family val="2"/>
      </rPr>
      <t xml:space="preserve">   ปัตตานี  เขต 2</t>
    </r>
  </si>
  <si>
    <r>
      <t xml:space="preserve">ประมาณการโดย  </t>
    </r>
    <r>
      <rPr>
        <sz val="16"/>
        <color indexed="8"/>
        <rFont val="TH SarabunPSK"/>
        <family val="2"/>
      </rPr>
      <t xml:space="preserve">นางพรรณา  คำแป้น                                                                            </t>
    </r>
    <r>
      <rPr>
        <b/>
        <sz val="16"/>
        <color indexed="8"/>
        <rFont val="TH SarabunPSK"/>
        <family val="2"/>
      </rPr>
      <t xml:space="preserve">   ประมาณราคาเมื่อวันที่ </t>
    </r>
    <r>
      <rPr>
        <sz val="16"/>
        <color indexed="8"/>
        <rFont val="TH SarabunPSK"/>
        <family val="2"/>
      </rPr>
      <t xml:space="preserve">    14  มีนาคม 2557</t>
    </r>
  </si>
  <si>
    <t>ดีดอาคารเสาพร้อมฐานราก  ความสูง 4 เมตร</t>
  </si>
  <si>
    <t>บันได</t>
  </si>
  <si>
    <t>คานคอดิน</t>
  </si>
  <si>
    <t>ผนังกันน้ำ</t>
  </si>
  <si>
    <r>
      <t xml:space="preserve">สถานที่ก่อสร้าง  </t>
    </r>
    <r>
      <rPr>
        <sz val="16"/>
        <color indexed="8"/>
        <rFont val="TH SarabunPSK"/>
        <family val="2"/>
      </rPr>
      <t xml:space="preserve">โรงเรียน  บ้านควนแปลงงู                 </t>
    </r>
    <r>
      <rPr>
        <b/>
        <sz val="16"/>
        <color indexed="8"/>
        <rFont val="TH SarabunPSK"/>
        <family val="2"/>
      </rPr>
      <t xml:space="preserve">ตำบล </t>
    </r>
    <r>
      <rPr>
        <sz val="16"/>
        <color indexed="8"/>
        <rFont val="TH SarabunPSK"/>
        <family val="2"/>
      </rPr>
      <t xml:space="preserve">    ป่าไร่        </t>
    </r>
    <r>
      <rPr>
        <b/>
        <sz val="16"/>
        <color indexed="8"/>
        <rFont val="TH SarabunPSK"/>
        <family val="2"/>
      </rPr>
      <t xml:space="preserve"> อำเภอ</t>
    </r>
    <r>
      <rPr>
        <sz val="16"/>
        <color indexed="8"/>
        <rFont val="TH SarabunPSK"/>
        <family val="2"/>
      </rPr>
      <t xml:space="preserve">  แม่ลาน          </t>
    </r>
    <r>
      <rPr>
        <b/>
        <sz val="16"/>
        <color indexed="8"/>
        <rFont val="TH SarabunPSK"/>
        <family val="2"/>
      </rPr>
      <t xml:space="preserve">  จังหวัด</t>
    </r>
    <r>
      <rPr>
        <sz val="16"/>
        <color indexed="8"/>
        <rFont val="TH SarabunPSK"/>
        <family val="2"/>
      </rPr>
      <t xml:space="preserve">  ปัตตานี 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 xml:space="preserve">        </t>
    </r>
    <r>
      <rPr>
        <b/>
        <sz val="16"/>
        <color indexed="8"/>
        <rFont val="TH SarabunPSK"/>
        <family val="2"/>
      </rPr>
      <t xml:space="preserve"> สพป./สพม.</t>
    </r>
    <r>
      <rPr>
        <sz val="16"/>
        <color indexed="8"/>
        <rFont val="TH SarabunPSK"/>
        <family val="2"/>
      </rPr>
      <t xml:space="preserve"> ปัตตานี  เขต 2</t>
    </r>
  </si>
  <si>
    <r>
      <t xml:space="preserve">ประมาณการโดย  </t>
    </r>
    <r>
      <rPr>
        <sz val="16"/>
        <color indexed="8"/>
        <rFont val="TH SarabunPSK"/>
        <family val="2"/>
      </rPr>
      <t xml:space="preserve">นายถาวร  แสงดี                                                                            </t>
    </r>
    <r>
      <rPr>
        <b/>
        <sz val="16"/>
        <color indexed="8"/>
        <rFont val="TH SarabunPSK"/>
        <family val="2"/>
      </rPr>
      <t xml:space="preserve">   ประมาณราคาเมื่อวันที่ </t>
    </r>
    <r>
      <rPr>
        <sz val="16"/>
        <color indexed="8"/>
        <rFont val="TH SarabunPSK"/>
        <family val="2"/>
      </rPr>
      <t xml:space="preserve">    14  มีนาคม 2557</t>
    </r>
  </si>
  <si>
    <t>รางระบายน้ำ (รางยู)</t>
  </si>
  <si>
    <t>บ่อสูบน้ำทิ้งพร้อมเครื่องสูบ</t>
  </si>
  <si>
    <r>
      <t xml:space="preserve">สถานที่ก่อสร้าง  </t>
    </r>
    <r>
      <rPr>
        <sz val="16"/>
        <color indexed="8"/>
        <rFont val="TH SarabunPSK"/>
        <family val="2"/>
      </rPr>
      <t xml:space="preserve">โรงเรียน  บ้านมะกรูด               </t>
    </r>
    <r>
      <rPr>
        <b/>
        <sz val="16"/>
        <color indexed="8"/>
        <rFont val="TH SarabunPSK"/>
        <family val="2"/>
      </rPr>
      <t xml:space="preserve">ตำบล </t>
    </r>
    <r>
      <rPr>
        <sz val="16"/>
        <color indexed="8"/>
        <rFont val="TH SarabunPSK"/>
        <family val="2"/>
      </rPr>
      <t xml:space="preserve">    มะกรูด        </t>
    </r>
    <r>
      <rPr>
        <b/>
        <sz val="16"/>
        <color indexed="8"/>
        <rFont val="TH SarabunPSK"/>
        <family val="2"/>
      </rPr>
      <t xml:space="preserve"> อำเภอ</t>
    </r>
    <r>
      <rPr>
        <sz val="16"/>
        <color indexed="8"/>
        <rFont val="TH SarabunPSK"/>
        <family val="2"/>
      </rPr>
      <t xml:space="preserve">   โคกโพธิ์        </t>
    </r>
    <r>
      <rPr>
        <b/>
        <sz val="16"/>
        <color indexed="8"/>
        <rFont val="TH SarabunPSK"/>
        <family val="2"/>
      </rPr>
      <t xml:space="preserve"> จังหวัด </t>
    </r>
    <r>
      <rPr>
        <sz val="16"/>
        <color indexed="8"/>
        <rFont val="TH SarabunPSK"/>
        <family val="2"/>
      </rPr>
      <t xml:space="preserve"> ปัตตานี       </t>
    </r>
    <r>
      <rPr>
        <b/>
        <sz val="16"/>
        <color indexed="8"/>
        <rFont val="TH SarabunPSK"/>
        <family val="2"/>
      </rPr>
      <t xml:space="preserve">     </t>
    </r>
    <r>
      <rPr>
        <sz val="16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 xml:space="preserve">  สพป./สพม.   </t>
    </r>
    <r>
      <rPr>
        <sz val="16"/>
        <color indexed="8"/>
        <rFont val="TH SarabunPSK"/>
        <family val="2"/>
      </rPr>
      <t>ปัตตานี  เขต 2</t>
    </r>
  </si>
  <si>
    <r>
      <t xml:space="preserve">ประมาณการโดย  </t>
    </r>
    <r>
      <rPr>
        <sz val="16"/>
        <color indexed="8"/>
        <rFont val="TH SarabunPSK"/>
        <family val="2"/>
      </rPr>
      <t xml:space="preserve">นายอำนวย  จันทร์แก้ว                                                              </t>
    </r>
    <r>
      <rPr>
        <b/>
        <sz val="16"/>
        <color indexed="8"/>
        <rFont val="TH SarabunPSK"/>
        <family val="2"/>
      </rPr>
      <t xml:space="preserve">   ประมาณราคาเมื่อวันที่ </t>
    </r>
    <r>
      <rPr>
        <sz val="16"/>
        <color indexed="8"/>
        <rFont val="TH SarabunPSK"/>
        <family val="2"/>
      </rPr>
      <t xml:space="preserve">    14  มีนาคม 2557</t>
    </r>
  </si>
  <si>
    <t>ถมดินยกระดับเป็นคันดินกั้นน้ำ</t>
  </si>
  <si>
    <t>ผนังกันดินสำหรับดินแข็ง</t>
  </si>
  <si>
    <r>
      <t xml:space="preserve">ประมาณราคา  </t>
    </r>
    <r>
      <rPr>
        <sz val="16"/>
        <color indexed="8"/>
        <rFont val="TH SarabunPSK"/>
        <family val="2"/>
      </rPr>
      <t>ซ่อมแซมอาคารเรียน แบบ ...............................................................................................................................</t>
    </r>
  </si>
  <si>
    <t>ราคามาตรฐาน  รายการจัดทำระบบป้องกันอุทกภัย  สำหรับสถานศึกษา</t>
  </si>
  <si>
    <t>สำนักงานคณะกรรมการการศึกษาขั้นพื้นฐาน  กระทรวงศึกษาธิการ</t>
  </si>
  <si>
    <t>เสาพร้อมฐานราก ความสูง 2.00 เมตร</t>
  </si>
  <si>
    <t xml:space="preserve"> - บันได</t>
  </si>
  <si>
    <t>เสาพร้อมฐานราก ความสูง 2.50 เมตร</t>
  </si>
  <si>
    <t>เสาพร้อมฐานราก  ความสูง 3.00 เมตร</t>
  </si>
  <si>
    <t>เสาพร้อมฐานราก  ความสูง 3.50 เมตร</t>
  </si>
  <si>
    <t xml:space="preserve"> - คานคอดิน</t>
  </si>
  <si>
    <t>คานคอดิน คสล.ขนาด0.20x0.35 เมตร</t>
  </si>
  <si>
    <t>เสาพร้อมฐานราก ความสูง 4.00 เมตร</t>
  </si>
  <si>
    <t xml:space="preserve">ผนังกันน้ำ </t>
  </si>
  <si>
    <t>คันดินกั้นน้ำ กรณีขุดดินถมกลับยกเป็นคันดิน</t>
  </si>
  <si>
    <t>ผนังกันดิน สำหรับดินแข็ง</t>
  </si>
  <si>
    <t>ผนังกันดิน สำหรับดินอ่อน</t>
  </si>
  <si>
    <t>รางระบายน้ำ คสล. พร้อมรางน้ำรูปตัววี (V)</t>
  </si>
  <si>
    <t>ผนังดาดคอนกรีตเสริมเหล็ก</t>
  </si>
  <si>
    <t>หมายเหตุ   1.  ราคามาตรฐาน  ตามรายการข้างบนนี้  ยังไม่รวมค่า Facter F</t>
  </si>
  <si>
    <t xml:space="preserve">               2. ข้อมูล  ณ  วันที่  14 มีนาคม 2557</t>
  </si>
  <si>
    <t xml:space="preserve">แบบอุทกภัย 1 </t>
  </si>
  <si>
    <t>บัญชีสรุปการจัดทำระบบป้องกันอุทกภัย สำหรับสถานศึกษา</t>
  </si>
  <si>
    <t>ลำดับ</t>
  </si>
  <si>
    <t>โรงเรียน 
(2)</t>
  </si>
  <si>
    <t>รายการที่จะดำเนินการ 
(3)</t>
  </si>
  <si>
    <t>จำนวน(รายการ) 
(4)</t>
  </si>
  <si>
    <t>ภาพประกอบความเสียหาย 
(5)</t>
  </si>
  <si>
    <t>ระบุพื้นที่ตั้ง</t>
  </si>
  <si>
    <t>รวมงบประมาณ</t>
  </si>
  <si>
    <t>(1)</t>
  </si>
  <si>
    <t>อำเภอ (6)</t>
  </si>
  <si>
    <t>จังหวัด (7)</t>
  </si>
  <si>
    <t>สพป.เขต (8)</t>
  </si>
  <si>
    <t>สพม. เขต (9)</t>
  </si>
  <si>
    <t>(10)</t>
  </si>
  <si>
    <t>.</t>
  </si>
  <si>
    <t>รวมงบประมาณทั้งสิ้น</t>
  </si>
  <si>
    <t>สถานที่   โรงเรียน.......................................................................ตำบล.................................อำเภอ ...............................จังหวัด.......................................  สพป./สพม. 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</si>
</sst>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i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"/>
      <name val="Tahoma"/>
      <family val="2"/>
    </font>
    <font>
      <sz val="11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i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name val="Calibri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medium"/>
      <bottom/>
    </border>
    <border>
      <left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 horizontal="center"/>
    </xf>
    <xf numFmtId="187" fontId="53" fillId="0" borderId="10" xfId="36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shrinkToFit="1"/>
    </xf>
    <xf numFmtId="0" fontId="54" fillId="0" borderId="12" xfId="0" applyFont="1" applyBorder="1" applyAlignment="1">
      <alignment horizontal="center" shrinkToFit="1"/>
    </xf>
    <xf numFmtId="0" fontId="53" fillId="0" borderId="11" xfId="0" applyFont="1" applyBorder="1" applyAlignment="1">
      <alignment shrinkToFit="1"/>
    </xf>
    <xf numFmtId="0" fontId="57" fillId="0" borderId="11" xfId="0" applyFont="1" applyBorder="1" applyAlignment="1">
      <alignment shrinkToFit="1"/>
    </xf>
    <xf numFmtId="0" fontId="53" fillId="0" borderId="11" xfId="0" applyFont="1" applyBorder="1" applyAlignment="1">
      <alignment horizontal="center" shrinkToFit="1"/>
    </xf>
    <xf numFmtId="0" fontId="53" fillId="0" borderId="10" xfId="0" applyFont="1" applyBorder="1" applyAlignment="1">
      <alignment horizontal="center" shrinkToFit="1"/>
    </xf>
    <xf numFmtId="0" fontId="53" fillId="0" borderId="10" xfId="0" applyFont="1" applyBorder="1" applyAlignment="1">
      <alignment shrinkToFit="1"/>
    </xf>
    <xf numFmtId="187" fontId="53" fillId="0" borderId="10" xfId="36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2" fontId="53" fillId="0" borderId="1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4" fillId="0" borderId="0" xfId="0" applyFont="1" applyBorder="1" applyAlignment="1">
      <alignment shrinkToFit="1"/>
    </xf>
    <xf numFmtId="43" fontId="55" fillId="0" borderId="0" xfId="36" applyFont="1" applyAlignment="1">
      <alignment/>
    </xf>
    <xf numFmtId="43" fontId="56" fillId="0" borderId="0" xfId="36" applyFont="1" applyAlignment="1">
      <alignment/>
    </xf>
    <xf numFmtId="43" fontId="53" fillId="0" borderId="11" xfId="36" applyFont="1" applyBorder="1" applyAlignment="1">
      <alignment horizontal="center"/>
    </xf>
    <xf numFmtId="43" fontId="53" fillId="0" borderId="10" xfId="36" applyFont="1" applyBorder="1" applyAlignment="1">
      <alignment horizontal="center"/>
    </xf>
    <xf numFmtId="43" fontId="53" fillId="0" borderId="0" xfId="36" applyFont="1" applyBorder="1" applyAlignment="1">
      <alignment/>
    </xf>
    <xf numFmtId="43" fontId="53" fillId="0" borderId="0" xfId="36" applyFont="1" applyAlignment="1">
      <alignment/>
    </xf>
    <xf numFmtId="43" fontId="55" fillId="0" borderId="0" xfId="36" applyNumberFormat="1" applyFont="1" applyAlignment="1">
      <alignment/>
    </xf>
    <xf numFmtId="43" fontId="56" fillId="0" borderId="0" xfId="36" applyNumberFormat="1" applyFont="1" applyAlignment="1">
      <alignment/>
    </xf>
    <xf numFmtId="43" fontId="53" fillId="0" borderId="0" xfId="36" applyNumberFormat="1" applyFont="1" applyAlignment="1">
      <alignment/>
    </xf>
    <xf numFmtId="43" fontId="53" fillId="0" borderId="0" xfId="36" applyFont="1" applyAlignment="1">
      <alignment/>
    </xf>
    <xf numFmtId="43" fontId="54" fillId="0" borderId="12" xfId="36" applyNumberFormat="1" applyFont="1" applyBorder="1" applyAlignment="1">
      <alignment horizontal="center" shrinkToFit="1"/>
    </xf>
    <xf numFmtId="43" fontId="53" fillId="0" borderId="11" xfId="36" applyNumberFormat="1" applyFont="1" applyBorder="1" applyAlignment="1">
      <alignment horizontal="center" shrinkToFit="1"/>
    </xf>
    <xf numFmtId="43" fontId="53" fillId="0" borderId="11" xfId="36" applyFont="1" applyBorder="1" applyAlignment="1">
      <alignment horizontal="center" shrinkToFit="1"/>
    </xf>
    <xf numFmtId="43" fontId="53" fillId="0" borderId="10" xfId="36" applyNumberFormat="1" applyFont="1" applyBorder="1" applyAlignment="1">
      <alignment horizontal="center" shrinkToFit="1"/>
    </xf>
    <xf numFmtId="43" fontId="53" fillId="0" borderId="10" xfId="36" applyFont="1" applyBorder="1" applyAlignment="1">
      <alignment horizontal="center" shrinkToFit="1"/>
    </xf>
    <xf numFmtId="0" fontId="53" fillId="0" borderId="13" xfId="0" applyFont="1" applyBorder="1" applyAlignment="1">
      <alignment shrinkToFit="1"/>
    </xf>
    <xf numFmtId="43" fontId="54" fillId="0" borderId="14" xfId="36" applyFont="1" applyBorder="1" applyAlignment="1">
      <alignment shrinkToFit="1"/>
    </xf>
    <xf numFmtId="43" fontId="53" fillId="0" borderId="0" xfId="36" applyFont="1" applyBorder="1" applyAlignment="1">
      <alignment shrinkToFit="1"/>
    </xf>
    <xf numFmtId="43" fontId="53" fillId="0" borderId="0" xfId="36" applyNumberFormat="1" applyFont="1" applyAlignment="1">
      <alignment shrinkToFit="1"/>
    </xf>
    <xf numFmtId="43" fontId="53" fillId="0" borderId="0" xfId="36" applyFont="1" applyAlignment="1">
      <alignment shrinkToFit="1"/>
    </xf>
    <xf numFmtId="43" fontId="53" fillId="0" borderId="11" xfId="36" applyFont="1" applyBorder="1" applyAlignment="1">
      <alignment shrinkToFit="1"/>
    </xf>
    <xf numFmtId="43" fontId="53" fillId="0" borderId="10" xfId="36" applyFont="1" applyBorder="1" applyAlignment="1">
      <alignment shrinkToFit="1"/>
    </xf>
    <xf numFmtId="43" fontId="54" fillId="0" borderId="15" xfId="36" applyFont="1" applyBorder="1" applyAlignment="1">
      <alignment horizontal="center" shrinkToFit="1"/>
    </xf>
    <xf numFmtId="43" fontId="54" fillId="0" borderId="15" xfId="36" applyFont="1" applyBorder="1" applyAlignment="1">
      <alignment shrinkToFit="1"/>
    </xf>
    <xf numFmtId="0" fontId="57" fillId="0" borderId="10" xfId="0" applyFont="1" applyBorder="1" applyAlignment="1">
      <alignment shrinkToFit="1"/>
    </xf>
    <xf numFmtId="0" fontId="53" fillId="0" borderId="16" xfId="0" applyFont="1" applyBorder="1" applyAlignment="1">
      <alignment shrinkToFit="1"/>
    </xf>
    <xf numFmtId="43" fontId="53" fillId="0" borderId="16" xfId="36" applyFont="1" applyBorder="1" applyAlignment="1">
      <alignment shrinkToFit="1"/>
    </xf>
    <xf numFmtId="0" fontId="53" fillId="0" borderId="11" xfId="0" applyFont="1" applyBorder="1" applyAlignment="1">
      <alignment horizontal="right"/>
    </xf>
    <xf numFmtId="187" fontId="53" fillId="0" borderId="11" xfId="0" applyNumberFormat="1" applyFont="1" applyBorder="1" applyAlignment="1">
      <alignment horizontal="center"/>
    </xf>
    <xf numFmtId="187" fontId="53" fillId="0" borderId="10" xfId="36" applyNumberFormat="1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wrapText="1"/>
    </xf>
    <xf numFmtId="43" fontId="54" fillId="0" borderId="0" xfId="36" applyFont="1" applyBorder="1" applyAlignment="1">
      <alignment shrinkToFit="1"/>
    </xf>
    <xf numFmtId="43" fontId="54" fillId="0" borderId="12" xfId="36" applyFont="1" applyBorder="1" applyAlignment="1">
      <alignment shrinkToFit="1"/>
    </xf>
    <xf numFmtId="43" fontId="54" fillId="0" borderId="0" xfId="36" applyFont="1" applyAlignment="1">
      <alignment/>
    </xf>
    <xf numFmtId="43" fontId="0" fillId="0" borderId="0" xfId="36" applyFont="1" applyAlignment="1">
      <alignment/>
    </xf>
    <xf numFmtId="0" fontId="53" fillId="0" borderId="11" xfId="0" applyFont="1" applyBorder="1" applyAlignment="1">
      <alignment horizontal="right" shrinkToFit="1"/>
    </xf>
    <xf numFmtId="43" fontId="53" fillId="0" borderId="11" xfId="0" applyNumberFormat="1" applyFont="1" applyBorder="1" applyAlignment="1">
      <alignment horizontal="right" shrinkToFit="1"/>
    </xf>
    <xf numFmtId="187" fontId="53" fillId="0" borderId="10" xfId="36" applyNumberFormat="1" applyFont="1" applyBorder="1" applyAlignment="1">
      <alignment horizontal="right" shrinkToFit="1"/>
    </xf>
    <xf numFmtId="0" fontId="53" fillId="0" borderId="10" xfId="0" applyFont="1" applyBorder="1" applyAlignment="1">
      <alignment horizontal="right" shrinkToFit="1"/>
    </xf>
    <xf numFmtId="43" fontId="53" fillId="0" borderId="11" xfId="36" applyFont="1" applyBorder="1" applyAlignment="1">
      <alignment horizontal="right" shrinkToFit="1"/>
    </xf>
    <xf numFmtId="0" fontId="53" fillId="0" borderId="10" xfId="0" applyFont="1" applyBorder="1" applyAlignment="1">
      <alignment horizontal="center" vertical="top" shrinkToFit="1"/>
    </xf>
    <xf numFmtId="187" fontId="53" fillId="0" borderId="11" xfId="0" applyNumberFormat="1" applyFont="1" applyBorder="1" applyAlignment="1">
      <alignment horizontal="right" shrinkToFit="1"/>
    </xf>
    <xf numFmtId="43" fontId="53" fillId="0" borderId="10" xfId="0" applyNumberFormat="1" applyFont="1" applyBorder="1" applyAlignment="1">
      <alignment horizontal="right" shrinkToFit="1"/>
    </xf>
    <xf numFmtId="43" fontId="53" fillId="0" borderId="10" xfId="36" applyFont="1" applyBorder="1" applyAlignment="1">
      <alignment horizontal="right" shrinkToFit="1"/>
    </xf>
    <xf numFmtId="0" fontId="53" fillId="0" borderId="10" xfId="0" applyFont="1" applyBorder="1" applyAlignment="1">
      <alignment wrapText="1" shrinkToFit="1"/>
    </xf>
    <xf numFmtId="0" fontId="54" fillId="0" borderId="12" xfId="0" applyFont="1" applyBorder="1" applyAlignment="1">
      <alignment horizontal="center" wrapText="1" shrinkToFit="1"/>
    </xf>
    <xf numFmtId="0" fontId="54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horizontal="center" shrinkToFit="1"/>
    </xf>
    <xf numFmtId="0" fontId="58" fillId="0" borderId="12" xfId="0" applyFont="1" applyBorder="1" applyAlignment="1">
      <alignment horizontal="center" wrapText="1" shrinkToFit="1"/>
    </xf>
    <xf numFmtId="0" fontId="54" fillId="0" borderId="11" xfId="0" applyFont="1" applyBorder="1" applyAlignment="1">
      <alignment horizontal="center" shrinkToFit="1"/>
    </xf>
    <xf numFmtId="0" fontId="58" fillId="0" borderId="11" xfId="0" applyFont="1" applyBorder="1" applyAlignment="1">
      <alignment horizontal="center" wrapText="1" shrinkToFit="1"/>
    </xf>
    <xf numFmtId="43" fontId="54" fillId="0" borderId="11" xfId="36" applyNumberFormat="1" applyFont="1" applyBorder="1" applyAlignment="1">
      <alignment horizontal="center" shrinkToFit="1"/>
    </xf>
    <xf numFmtId="43" fontId="47" fillId="0" borderId="11" xfId="36" applyFont="1" applyBorder="1" applyAlignment="1">
      <alignment horizontal="center" vertical="center" shrinkToFit="1"/>
    </xf>
    <xf numFmtId="187" fontId="53" fillId="0" borderId="10" xfId="0" applyNumberFormat="1" applyFont="1" applyBorder="1" applyAlignment="1">
      <alignment horizontal="right" shrinkToFit="1"/>
    </xf>
    <xf numFmtId="0" fontId="59" fillId="0" borderId="11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shrinkToFit="1"/>
    </xf>
    <xf numFmtId="0" fontId="53" fillId="0" borderId="17" xfId="0" applyFont="1" applyBorder="1" applyAlignment="1">
      <alignment horizontal="center" shrinkToFit="1"/>
    </xf>
    <xf numFmtId="0" fontId="53" fillId="0" borderId="17" xfId="0" applyFont="1" applyBorder="1" applyAlignment="1">
      <alignment shrinkToFit="1"/>
    </xf>
    <xf numFmtId="187" fontId="53" fillId="0" borderId="17" xfId="36" applyNumberFormat="1" applyFont="1" applyBorder="1" applyAlignment="1">
      <alignment horizontal="center" shrinkToFit="1"/>
    </xf>
    <xf numFmtId="43" fontId="53" fillId="0" borderId="17" xfId="36" applyNumberFormat="1" applyFont="1" applyBorder="1" applyAlignment="1">
      <alignment horizontal="center" shrinkToFit="1"/>
    </xf>
    <xf numFmtId="43" fontId="53" fillId="0" borderId="17" xfId="36" applyFont="1" applyBorder="1" applyAlignment="1">
      <alignment horizontal="center" shrinkToFit="1"/>
    </xf>
    <xf numFmtId="43" fontId="53" fillId="0" borderId="17" xfId="36" applyFont="1" applyBorder="1" applyAlignment="1">
      <alignment shrinkToFit="1"/>
    </xf>
    <xf numFmtId="0" fontId="54" fillId="0" borderId="0" xfId="0" applyFont="1" applyBorder="1" applyAlignment="1">
      <alignment horizontal="right" shrinkToFit="1"/>
    </xf>
    <xf numFmtId="187" fontId="53" fillId="0" borderId="17" xfId="36" applyNumberFormat="1" applyFont="1" applyBorder="1" applyAlignment="1">
      <alignment horizontal="right" shrinkToFit="1"/>
    </xf>
    <xf numFmtId="43" fontId="53" fillId="0" borderId="17" xfId="0" applyNumberFormat="1" applyFont="1" applyBorder="1" applyAlignment="1">
      <alignment horizontal="right" shrinkToFit="1"/>
    </xf>
    <xf numFmtId="187" fontId="53" fillId="0" borderId="17" xfId="0" applyNumberFormat="1" applyFont="1" applyBorder="1" applyAlignment="1">
      <alignment horizontal="right" shrinkToFit="1"/>
    </xf>
    <xf numFmtId="43" fontId="2" fillId="0" borderId="10" xfId="36" applyFont="1" applyBorder="1" applyAlignment="1">
      <alignment horizontal="center" shrinkToFit="1"/>
    </xf>
    <xf numFmtId="0" fontId="53" fillId="0" borderId="11" xfId="0" applyFont="1" applyBorder="1" applyAlignment="1">
      <alignment horizontal="center" vertical="top"/>
    </xf>
    <xf numFmtId="0" fontId="53" fillId="0" borderId="11" xfId="0" applyFont="1" applyBorder="1" applyAlignment="1">
      <alignment wrapText="1"/>
    </xf>
    <xf numFmtId="43" fontId="53" fillId="0" borderId="11" xfId="0" applyNumberFormat="1" applyFont="1" applyBorder="1" applyAlignment="1">
      <alignment horizontal="right"/>
    </xf>
    <xf numFmtId="43" fontId="53" fillId="0" borderId="10" xfId="0" applyNumberFormat="1" applyFont="1" applyBorder="1" applyAlignment="1">
      <alignment horizontal="right"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43" fontId="53" fillId="0" borderId="17" xfId="36" applyFont="1" applyBorder="1" applyAlignment="1">
      <alignment horizontal="center"/>
    </xf>
    <xf numFmtId="0" fontId="53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 wrapText="1" shrinkToFit="1"/>
    </xf>
    <xf numFmtId="43" fontId="4" fillId="0" borderId="11" xfId="36" applyNumberFormat="1" applyFont="1" applyBorder="1" applyAlignment="1">
      <alignment horizontal="center" shrinkToFit="1"/>
    </xf>
    <xf numFmtId="43" fontId="60" fillId="0" borderId="11" xfId="36" applyFont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187" fontId="2" fillId="0" borderId="10" xfId="0" applyNumberFormat="1" applyFont="1" applyBorder="1" applyAlignment="1">
      <alignment horizontal="right" shrinkToFit="1"/>
    </xf>
    <xf numFmtId="43" fontId="2" fillId="0" borderId="10" xfId="0" applyNumberFormat="1" applyFont="1" applyBorder="1" applyAlignment="1">
      <alignment horizontal="right" shrinkToFit="1"/>
    </xf>
    <xf numFmtId="187" fontId="2" fillId="0" borderId="10" xfId="36" applyNumberFormat="1" applyFont="1" applyBorder="1" applyAlignment="1">
      <alignment horizontal="right" shrinkToFit="1"/>
    </xf>
    <xf numFmtId="0" fontId="2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wrapText="1" shrinkToFi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17" xfId="0" applyFont="1" applyBorder="1" applyAlignment="1">
      <alignment horizontal="center" vertical="top"/>
    </xf>
    <xf numFmtId="43" fontId="53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3" fontId="2" fillId="0" borderId="10" xfId="36" applyFont="1" applyBorder="1" applyAlignment="1">
      <alignment horizontal="center"/>
    </xf>
    <xf numFmtId="187" fontId="2" fillId="0" borderId="10" xfId="36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187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43" fontId="56" fillId="0" borderId="17" xfId="0" applyNumberFormat="1" applyFont="1" applyBorder="1" applyAlignment="1">
      <alignment horizontal="right"/>
    </xf>
    <xf numFmtId="43" fontId="56" fillId="0" borderId="17" xfId="36" applyFont="1" applyBorder="1" applyAlignment="1">
      <alignment horizontal="center"/>
    </xf>
    <xf numFmtId="0" fontId="54" fillId="0" borderId="12" xfId="0" applyFont="1" applyBorder="1" applyAlignment="1">
      <alignment horizontal="center" shrinkToFit="1"/>
    </xf>
    <xf numFmtId="43" fontId="54" fillId="0" borderId="15" xfId="36" applyFont="1" applyBorder="1" applyAlignment="1">
      <alignment/>
    </xf>
    <xf numFmtId="0" fontId="54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shrinkToFit="1"/>
    </xf>
    <xf numFmtId="43" fontId="54" fillId="0" borderId="13" xfId="36" applyFont="1" applyBorder="1" applyAlignment="1">
      <alignment shrinkToFit="1"/>
    </xf>
    <xf numFmtId="187" fontId="54" fillId="0" borderId="13" xfId="0" applyNumberFormat="1" applyFont="1" applyBorder="1" applyAlignment="1">
      <alignment horizontal="center" shrinkToFit="1"/>
    </xf>
    <xf numFmtId="43" fontId="54" fillId="0" borderId="13" xfId="36" applyNumberFormat="1" applyFont="1" applyBorder="1" applyAlignment="1">
      <alignment horizontal="center" shrinkToFit="1"/>
    </xf>
    <xf numFmtId="43" fontId="54" fillId="0" borderId="13" xfId="0" applyNumberFormat="1" applyFont="1" applyBorder="1" applyAlignment="1">
      <alignment horizontal="center" shrinkToFit="1"/>
    </xf>
    <xf numFmtId="43" fontId="54" fillId="0" borderId="13" xfId="36" applyFont="1" applyBorder="1" applyAlignment="1">
      <alignment horizontal="center" shrinkToFit="1"/>
    </xf>
    <xf numFmtId="43" fontId="54" fillId="0" borderId="13" xfId="0" applyNumberFormat="1" applyFont="1" applyBorder="1" applyAlignment="1">
      <alignment shrinkToFit="1"/>
    </xf>
    <xf numFmtId="0" fontId="54" fillId="0" borderId="12" xfId="0" applyFont="1" applyBorder="1" applyAlignment="1">
      <alignment shrinkToFit="1"/>
    </xf>
    <xf numFmtId="43" fontId="54" fillId="0" borderId="12" xfId="36" applyNumberFormat="1" applyFont="1" applyBorder="1" applyAlignment="1">
      <alignment shrinkToFit="1"/>
    </xf>
    <xf numFmtId="43" fontId="54" fillId="0" borderId="18" xfId="0" applyNumberFormat="1" applyFont="1" applyBorder="1" applyAlignment="1">
      <alignment shrinkToFit="1"/>
    </xf>
    <xf numFmtId="0" fontId="54" fillId="0" borderId="18" xfId="0" applyFont="1" applyBorder="1" applyAlignment="1">
      <alignment shrinkToFit="1"/>
    </xf>
    <xf numFmtId="0" fontId="54" fillId="0" borderId="18" xfId="0" applyFont="1" applyBorder="1" applyAlignment="1">
      <alignment horizontal="right" shrinkToFit="1"/>
    </xf>
    <xf numFmtId="0" fontId="54" fillId="0" borderId="0" xfId="0" applyFont="1" applyBorder="1" applyAlignment="1">
      <alignment/>
    </xf>
    <xf numFmtId="4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3" fontId="54" fillId="0" borderId="0" xfId="36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43" fontId="54" fillId="0" borderId="0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43" fontId="54" fillId="0" borderId="13" xfId="0" applyNumberFormat="1" applyFont="1" applyBorder="1" applyAlignment="1">
      <alignment/>
    </xf>
    <xf numFmtId="43" fontId="54" fillId="0" borderId="13" xfId="36" applyFont="1" applyBorder="1" applyAlignment="1">
      <alignment/>
    </xf>
    <xf numFmtId="0" fontId="54" fillId="0" borderId="18" xfId="0" applyFont="1" applyBorder="1" applyAlignment="1">
      <alignment/>
    </xf>
    <xf numFmtId="43" fontId="54" fillId="0" borderId="18" xfId="0" applyNumberFormat="1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 vertical="top"/>
    </xf>
    <xf numFmtId="0" fontId="53" fillId="0" borderId="13" xfId="0" applyFont="1" applyBorder="1" applyAlignment="1">
      <alignment/>
    </xf>
    <xf numFmtId="43" fontId="53" fillId="0" borderId="13" xfId="36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187" fontId="53" fillId="0" borderId="13" xfId="36" applyNumberFormat="1" applyFont="1" applyBorder="1" applyAlignment="1">
      <alignment horizontal="right"/>
    </xf>
    <xf numFmtId="43" fontId="53" fillId="0" borderId="13" xfId="0" applyNumberFormat="1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43" fontId="54" fillId="0" borderId="19" xfId="36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4" fillId="0" borderId="12" xfId="36" applyFont="1" applyBorder="1" applyAlignment="1">
      <alignment/>
    </xf>
    <xf numFmtId="0" fontId="55" fillId="0" borderId="0" xfId="0" applyFont="1" applyAlignment="1">
      <alignment horizontal="right"/>
    </xf>
    <xf numFmtId="43" fontId="55" fillId="0" borderId="0" xfId="36" applyFont="1" applyAlignment="1">
      <alignment horizontal="right"/>
    </xf>
    <xf numFmtId="0" fontId="54" fillId="0" borderId="12" xfId="0" applyFont="1" applyBorder="1" applyAlignment="1">
      <alignment horizontal="center" shrinkToFit="1"/>
    </xf>
    <xf numFmtId="0" fontId="54" fillId="0" borderId="20" xfId="0" applyFont="1" applyBorder="1" applyAlignment="1">
      <alignment horizontal="center" shrinkToFit="1"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1" xfId="0" applyFont="1" applyBorder="1" applyAlignment="1">
      <alignment horizontal="center" shrinkToFit="1"/>
    </xf>
    <xf numFmtId="0" fontId="54" fillId="0" borderId="22" xfId="0" applyFont="1" applyBorder="1" applyAlignment="1">
      <alignment horizontal="center" shrinkToFit="1"/>
    </xf>
    <xf numFmtId="0" fontId="54" fillId="0" borderId="23" xfId="0" applyFont="1" applyBorder="1" applyAlignment="1">
      <alignment horizontal="center" shrinkToFi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6" xfId="0" applyFont="1" applyBorder="1" applyAlignment="1">
      <alignment/>
    </xf>
    <xf numFmtId="187" fontId="53" fillId="0" borderId="16" xfId="36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187" fontId="54" fillId="0" borderId="12" xfId="36" applyNumberFormat="1" applyFont="1" applyBorder="1" applyAlignment="1">
      <alignment horizontal="center"/>
    </xf>
    <xf numFmtId="187" fontId="54" fillId="0" borderId="26" xfId="36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87" fontId="54" fillId="0" borderId="27" xfId="36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1" xfId="36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left" vertical="top"/>
    </xf>
    <xf numFmtId="187" fontId="2" fillId="0" borderId="11" xfId="36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43" fontId="53" fillId="0" borderId="11" xfId="36" applyNumberFormat="1" applyFont="1" applyBorder="1" applyAlignment="1">
      <alignment horizontal="center"/>
    </xf>
    <xf numFmtId="43" fontId="53" fillId="0" borderId="16" xfId="36" applyNumberFormat="1" applyFont="1" applyBorder="1" applyAlignment="1">
      <alignment horizontal="center"/>
    </xf>
    <xf numFmtId="43" fontId="53" fillId="0" borderId="24" xfId="36" applyNumberFormat="1" applyFont="1" applyBorder="1" applyAlignment="1">
      <alignment horizontal="center"/>
    </xf>
    <xf numFmtId="43" fontId="53" fillId="0" borderId="10" xfId="36" applyNumberFormat="1" applyFont="1" applyBorder="1" applyAlignment="1">
      <alignment horizontal="center"/>
    </xf>
    <xf numFmtId="43" fontId="54" fillId="0" borderId="12" xfId="36" applyNumberFormat="1" applyFont="1" applyBorder="1" applyAlignment="1">
      <alignment horizontal="center"/>
    </xf>
    <xf numFmtId="188" fontId="54" fillId="0" borderId="12" xfId="36" applyNumberFormat="1" applyFont="1" applyBorder="1" applyAlignment="1">
      <alignment horizontal="center"/>
    </xf>
    <xf numFmtId="43" fontId="54" fillId="0" borderId="26" xfId="36" applyNumberFormat="1" applyFont="1" applyBorder="1" applyAlignment="1">
      <alignment horizontal="center"/>
    </xf>
    <xf numFmtId="43" fontId="53" fillId="0" borderId="10" xfId="36" applyNumberFormat="1" applyFont="1" applyBorder="1" applyAlignment="1">
      <alignment horizontal="right"/>
    </xf>
    <xf numFmtId="43" fontId="53" fillId="0" borderId="17" xfId="36" applyNumberFormat="1" applyFont="1" applyBorder="1" applyAlignment="1">
      <alignment horizontal="right"/>
    </xf>
    <xf numFmtId="43" fontId="53" fillId="0" borderId="0" xfId="36" applyNumberFormat="1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shrinkToFit="1"/>
    </xf>
    <xf numFmtId="3" fontId="4" fillId="0" borderId="21" xfId="36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wrapText="1" shrinkToFit="1"/>
    </xf>
    <xf numFmtId="3" fontId="4" fillId="0" borderId="13" xfId="36" applyNumberFormat="1" applyFont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 shrinkToFit="1"/>
    </xf>
    <xf numFmtId="49" fontId="4" fillId="0" borderId="22" xfId="36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center" wrapText="1" shrinkToFit="1"/>
    </xf>
    <xf numFmtId="0" fontId="9" fillId="0" borderId="11" xfId="0" applyFont="1" applyBorder="1" applyAlignment="1">
      <alignment horizontal="left" wrapText="1" shrinkToFit="1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shrinkToFit="1"/>
    </xf>
    <xf numFmtId="0" fontId="9" fillId="0" borderId="11" xfId="0" applyFont="1" applyBorder="1" applyAlignment="1">
      <alignment horizontal="center" shrinkToFit="1"/>
    </xf>
    <xf numFmtId="3" fontId="10" fillId="0" borderId="11" xfId="36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 shrinkToFit="1"/>
    </xf>
    <xf numFmtId="0" fontId="9" fillId="0" borderId="10" xfId="0" applyFont="1" applyBorder="1" applyAlignment="1">
      <alignment horizontal="left" wrapText="1" shrinkToFi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horizontal="center" shrinkToFit="1"/>
    </xf>
    <xf numFmtId="3" fontId="10" fillId="0" borderId="10" xfId="36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left" wrapText="1" shrinkToFi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shrinkToFit="1"/>
    </xf>
    <xf numFmtId="0" fontId="10" fillId="0" borderId="31" xfId="0" applyFont="1" applyBorder="1" applyAlignment="1">
      <alignment horizontal="center" wrapText="1" shrinkToFit="1"/>
    </xf>
    <xf numFmtId="0" fontId="10" fillId="0" borderId="31" xfId="0" applyFont="1" applyBorder="1" applyAlignment="1">
      <alignment horizontal="left" wrapText="1" shrinkToFit="1"/>
    </xf>
    <xf numFmtId="0" fontId="10" fillId="0" borderId="31" xfId="0" applyFont="1" applyBorder="1" applyAlignment="1">
      <alignment horizontal="left"/>
    </xf>
    <xf numFmtId="0" fontId="10" fillId="0" borderId="3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shrinkToFit="1"/>
    </xf>
    <xf numFmtId="0" fontId="9" fillId="0" borderId="31" xfId="0" applyFont="1" applyBorder="1" applyAlignment="1">
      <alignment horizontal="left" shrinkToFit="1"/>
    </xf>
    <xf numFmtId="0" fontId="9" fillId="0" borderId="31" xfId="0" applyFont="1" applyBorder="1" applyAlignment="1">
      <alignment horizontal="center" shrinkToFit="1"/>
    </xf>
    <xf numFmtId="3" fontId="10" fillId="0" borderId="31" xfId="36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3" fontId="10" fillId="0" borderId="12" xfId="36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shrinkToFit="1"/>
    </xf>
    <xf numFmtId="0" fontId="54" fillId="0" borderId="20" xfId="0" applyFont="1" applyBorder="1" applyAlignment="1">
      <alignment horizontal="center" shrinkToFit="1"/>
    </xf>
    <xf numFmtId="0" fontId="54" fillId="0" borderId="26" xfId="0" applyFont="1" applyBorder="1" applyAlignment="1">
      <alignment horizontal="center" shrinkToFit="1"/>
    </xf>
    <xf numFmtId="0" fontId="5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7" xfId="0" applyFont="1" applyBorder="1" applyAlignment="1">
      <alignment horizontal="center" shrinkToFit="1"/>
    </xf>
    <xf numFmtId="0" fontId="54" fillId="0" borderId="38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3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64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43" fontId="54" fillId="0" borderId="12" xfId="36" applyFont="1" applyBorder="1" applyAlignment="1">
      <alignment horizontal="center" vertical="center" shrinkToFit="1"/>
    </xf>
    <xf numFmtId="43" fontId="47" fillId="0" borderId="12" xfId="36" applyFont="1" applyBorder="1" applyAlignment="1">
      <alignment horizontal="center" vertical="center" shrinkToFit="1"/>
    </xf>
    <xf numFmtId="0" fontId="54" fillId="0" borderId="39" xfId="0" applyFont="1" applyBorder="1" applyAlignment="1">
      <alignment horizontal="center" shrinkToFit="1"/>
    </xf>
    <xf numFmtId="0" fontId="54" fillId="0" borderId="40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8" xfId="0" applyFont="1" applyBorder="1" applyAlignment="1">
      <alignment horizontal="center" shrinkToFit="1"/>
    </xf>
    <xf numFmtId="0" fontId="53" fillId="0" borderId="0" xfId="0" applyFont="1" applyAlignment="1">
      <alignment horizontal="left" shrinkToFit="1"/>
    </xf>
    <xf numFmtId="0" fontId="54" fillId="0" borderId="33" xfId="0" applyFont="1" applyBorder="1" applyAlignment="1">
      <alignment horizontal="center" shrinkToFit="1"/>
    </xf>
    <xf numFmtId="0" fontId="54" fillId="0" borderId="28" xfId="0" applyFont="1" applyBorder="1" applyAlignment="1">
      <alignment horizontal="center" shrinkToFi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43" fontId="54" fillId="0" borderId="12" xfId="36" applyFont="1" applyBorder="1" applyAlignment="1">
      <alignment horizontal="center" vertical="center"/>
    </xf>
    <xf numFmtId="43" fontId="47" fillId="0" borderId="12" xfId="36" applyFont="1" applyBorder="1" applyAlignment="1">
      <alignment horizontal="center" vertic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2552700</xdr:colOff>
      <xdr:row>0</xdr:row>
      <xdr:rowOff>0</xdr:rowOff>
    </xdr:from>
    <xdr:to>
      <xdr:col>7</xdr:col>
      <xdr:colOff>3524250</xdr:colOff>
      <xdr:row>1</xdr:row>
      <xdr:rowOff>85725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343775" y="0"/>
          <a:ext cx="971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แบบอุทกภัย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2543175</xdr:colOff>
      <xdr:row>0</xdr:row>
      <xdr:rowOff>0</xdr:rowOff>
    </xdr:from>
    <xdr:to>
      <xdr:col>8</xdr:col>
      <xdr:colOff>19050</xdr:colOff>
      <xdr:row>1</xdr:row>
      <xdr:rowOff>19050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162800" y="0"/>
          <a:ext cx="971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แบบอุทกภัย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0</xdr:rowOff>
    </xdr:from>
    <xdr:to>
      <xdr:col>9</xdr:col>
      <xdr:colOff>561975</xdr:colOff>
      <xdr:row>1</xdr:row>
      <xdr:rowOff>57150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762875" y="0"/>
          <a:ext cx="962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แบบอุทกภัย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38100</xdr:rowOff>
    </xdr:from>
    <xdr:to>
      <xdr:col>10</xdr:col>
      <xdr:colOff>0</xdr:colOff>
      <xdr:row>1</xdr:row>
      <xdr:rowOff>57150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477125" y="38100"/>
          <a:ext cx="971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แบบอุทกภัย 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0</xdr:rowOff>
    </xdr:from>
    <xdr:to>
      <xdr:col>10</xdr:col>
      <xdr:colOff>38100</xdr:colOff>
      <xdr:row>1</xdr:row>
      <xdr:rowOff>19050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467600" y="0"/>
          <a:ext cx="971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แบบอุทกภัย 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0</xdr:rowOff>
    </xdr:from>
    <xdr:to>
      <xdr:col>10</xdr:col>
      <xdr:colOff>0</xdr:colOff>
      <xdr:row>1</xdr:row>
      <xdr:rowOff>19050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553325" y="0"/>
          <a:ext cx="971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แบบอุทกภัย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140625" style="116" customWidth="1"/>
    <col min="2" max="2" width="19.7109375" style="116" customWidth="1"/>
    <col min="3" max="3" width="20.7109375" style="116" customWidth="1"/>
    <col min="4" max="4" width="9.28125" style="116" customWidth="1"/>
    <col min="5" max="5" width="15.421875" style="116" customWidth="1"/>
    <col min="6" max="8" width="12.8515625" style="116" customWidth="1"/>
    <col min="9" max="9" width="13.421875" style="116" customWidth="1"/>
    <col min="10" max="10" width="13.140625" style="116" customWidth="1"/>
    <col min="11" max="11" width="18.28125" style="116" customWidth="1"/>
    <col min="12" max="16384" width="9.00390625" style="116" customWidth="1"/>
  </cols>
  <sheetData>
    <row r="1" spans="1:10" ht="23.25">
      <c r="A1" s="289" t="s">
        <v>243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2" ht="23.25">
      <c r="A2" s="290" t="s">
        <v>244</v>
      </c>
      <c r="B2" s="290"/>
      <c r="C2" s="290"/>
      <c r="D2" s="290"/>
      <c r="E2" s="290"/>
      <c r="F2" s="290"/>
      <c r="G2" s="290"/>
      <c r="H2" s="290"/>
      <c r="I2" s="290"/>
      <c r="J2" s="290"/>
      <c r="K2" s="244"/>
      <c r="L2" s="244"/>
    </row>
    <row r="3" spans="1:12" ht="23.25">
      <c r="A3" s="291" t="s">
        <v>226</v>
      </c>
      <c r="B3" s="291"/>
      <c r="C3" s="291"/>
      <c r="D3" s="291"/>
      <c r="E3" s="291"/>
      <c r="F3" s="291"/>
      <c r="G3" s="291"/>
      <c r="H3" s="291"/>
      <c r="I3" s="291"/>
      <c r="J3" s="291"/>
      <c r="K3" s="245"/>
      <c r="L3" s="245"/>
    </row>
    <row r="4" spans="1:10" ht="21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ht="21">
      <c r="A5" s="246" t="s">
        <v>245</v>
      </c>
      <c r="B5" s="293" t="s">
        <v>246</v>
      </c>
      <c r="C5" s="296" t="s">
        <v>247</v>
      </c>
      <c r="D5" s="293" t="s">
        <v>248</v>
      </c>
      <c r="E5" s="299" t="s">
        <v>249</v>
      </c>
      <c r="F5" s="302" t="s">
        <v>250</v>
      </c>
      <c r="G5" s="303"/>
      <c r="H5" s="303"/>
      <c r="I5" s="304"/>
      <c r="J5" s="247"/>
    </row>
    <row r="6" spans="1:10" ht="21">
      <c r="A6" s="248" t="s">
        <v>168</v>
      </c>
      <c r="B6" s="294"/>
      <c r="C6" s="297"/>
      <c r="D6" s="294"/>
      <c r="E6" s="300"/>
      <c r="F6" s="305"/>
      <c r="G6" s="306"/>
      <c r="H6" s="306"/>
      <c r="I6" s="307"/>
      <c r="J6" s="249" t="s">
        <v>251</v>
      </c>
    </row>
    <row r="7" spans="1:10" ht="21">
      <c r="A7" s="250" t="s">
        <v>252</v>
      </c>
      <c r="B7" s="295"/>
      <c r="C7" s="298"/>
      <c r="D7" s="295"/>
      <c r="E7" s="301"/>
      <c r="F7" s="251" t="s">
        <v>253</v>
      </c>
      <c r="G7" s="251" t="s">
        <v>254</v>
      </c>
      <c r="H7" s="251" t="s">
        <v>255</v>
      </c>
      <c r="I7" s="251" t="s">
        <v>256</v>
      </c>
      <c r="J7" s="252" t="s">
        <v>257</v>
      </c>
    </row>
    <row r="8" spans="1:10" ht="21">
      <c r="A8" s="253"/>
      <c r="B8" s="254"/>
      <c r="C8" s="255"/>
      <c r="D8" s="256"/>
      <c r="E8" s="257"/>
      <c r="F8" s="258"/>
      <c r="G8" s="258"/>
      <c r="H8" s="258"/>
      <c r="I8" s="259"/>
      <c r="J8" s="260"/>
    </row>
    <row r="9" spans="1:10" ht="21">
      <c r="A9" s="261"/>
      <c r="B9" s="262"/>
      <c r="C9" s="263"/>
      <c r="D9" s="264"/>
      <c r="E9" s="265"/>
      <c r="F9" s="266"/>
      <c r="G9" s="266"/>
      <c r="H9" s="266"/>
      <c r="I9" s="267"/>
      <c r="J9" s="268"/>
    </row>
    <row r="10" spans="1:10" ht="21">
      <c r="A10" s="269"/>
      <c r="B10" s="270"/>
      <c r="C10" s="271"/>
      <c r="D10" s="272"/>
      <c r="E10" s="273"/>
      <c r="F10" s="274"/>
      <c r="G10" s="266"/>
      <c r="H10" s="266"/>
      <c r="I10" s="267"/>
      <c r="J10" s="268"/>
    </row>
    <row r="11" spans="1:10" ht="21">
      <c r="A11" s="269"/>
      <c r="B11" s="270"/>
      <c r="C11" s="271"/>
      <c r="D11" s="272"/>
      <c r="E11" s="273"/>
      <c r="F11" s="274"/>
      <c r="G11" s="266"/>
      <c r="H11" s="266"/>
      <c r="I11" s="267"/>
      <c r="J11" s="268"/>
    </row>
    <row r="12" spans="1:10" ht="21">
      <c r="A12" s="269"/>
      <c r="B12" s="270"/>
      <c r="C12" s="271"/>
      <c r="D12" s="272"/>
      <c r="E12" s="273"/>
      <c r="F12" s="274"/>
      <c r="G12" s="266"/>
      <c r="H12" s="266"/>
      <c r="I12" s="267"/>
      <c r="J12" s="268"/>
    </row>
    <row r="13" spans="1:10" ht="21">
      <c r="A13" s="269"/>
      <c r="B13" s="270"/>
      <c r="C13" s="271"/>
      <c r="D13" s="272"/>
      <c r="E13" s="273"/>
      <c r="F13" s="274"/>
      <c r="G13" s="266"/>
      <c r="H13" s="266"/>
      <c r="I13" s="267"/>
      <c r="J13" s="268"/>
    </row>
    <row r="14" spans="1:10" ht="21">
      <c r="A14" s="269"/>
      <c r="B14" s="270"/>
      <c r="C14" s="271"/>
      <c r="D14" s="272"/>
      <c r="E14" s="273"/>
      <c r="F14" s="274"/>
      <c r="G14" s="266" t="s">
        <v>258</v>
      </c>
      <c r="H14" s="266"/>
      <c r="I14" s="267"/>
      <c r="J14" s="268"/>
    </row>
    <row r="15" spans="1:10" ht="21">
      <c r="A15" s="269"/>
      <c r="B15" s="270"/>
      <c r="C15" s="271"/>
      <c r="D15" s="272"/>
      <c r="E15" s="273"/>
      <c r="F15" s="274"/>
      <c r="G15" s="266"/>
      <c r="H15" s="266"/>
      <c r="I15" s="267"/>
      <c r="J15" s="268"/>
    </row>
    <row r="16" spans="1:10" ht="21">
      <c r="A16" s="269"/>
      <c r="B16" s="270"/>
      <c r="C16" s="271"/>
      <c r="D16" s="272"/>
      <c r="E16" s="273"/>
      <c r="F16" s="274"/>
      <c r="G16" s="266"/>
      <c r="H16" s="266"/>
      <c r="I16" s="267"/>
      <c r="J16" s="268"/>
    </row>
    <row r="17" spans="1:10" ht="21">
      <c r="A17" s="269"/>
      <c r="B17" s="270"/>
      <c r="C17" s="271"/>
      <c r="D17" s="272"/>
      <c r="E17" s="273"/>
      <c r="F17" s="274"/>
      <c r="G17" s="266"/>
      <c r="H17" s="266"/>
      <c r="I17" s="267"/>
      <c r="J17" s="268"/>
    </row>
    <row r="18" spans="1:10" ht="21">
      <c r="A18" s="269"/>
      <c r="B18" s="270"/>
      <c r="C18" s="271"/>
      <c r="D18" s="272"/>
      <c r="E18" s="273"/>
      <c r="F18" s="274"/>
      <c r="G18" s="266"/>
      <c r="H18" s="266"/>
      <c r="I18" s="267"/>
      <c r="J18" s="268"/>
    </row>
    <row r="19" spans="1:10" ht="21">
      <c r="A19" s="269"/>
      <c r="B19" s="270"/>
      <c r="C19" s="271"/>
      <c r="D19" s="272"/>
      <c r="E19" s="273"/>
      <c r="F19" s="274"/>
      <c r="G19" s="266"/>
      <c r="H19" s="266"/>
      <c r="I19" s="267"/>
      <c r="J19" s="268"/>
    </row>
    <row r="20" spans="1:10" ht="21">
      <c r="A20" s="269"/>
      <c r="B20" s="270"/>
      <c r="C20" s="271"/>
      <c r="D20" s="272"/>
      <c r="E20" s="273"/>
      <c r="F20" s="274"/>
      <c r="G20" s="266"/>
      <c r="H20" s="266"/>
      <c r="I20" s="267"/>
      <c r="J20" s="268"/>
    </row>
    <row r="21" spans="1:10" ht="21">
      <c r="A21" s="269"/>
      <c r="B21" s="270"/>
      <c r="C21" s="271"/>
      <c r="D21" s="272"/>
      <c r="E21" s="273"/>
      <c r="F21" s="274"/>
      <c r="G21" s="266"/>
      <c r="H21" s="266"/>
      <c r="I21" s="267"/>
      <c r="J21" s="268"/>
    </row>
    <row r="22" spans="1:10" ht="21">
      <c r="A22" s="269"/>
      <c r="B22" s="270"/>
      <c r="C22" s="271"/>
      <c r="D22" s="272"/>
      <c r="E22" s="273"/>
      <c r="F22" s="274"/>
      <c r="G22" s="266"/>
      <c r="H22" s="266"/>
      <c r="I22" s="267"/>
      <c r="J22" s="268"/>
    </row>
    <row r="23" spans="1:10" ht="21">
      <c r="A23" s="269"/>
      <c r="B23" s="270"/>
      <c r="C23" s="271"/>
      <c r="D23" s="272"/>
      <c r="E23" s="273"/>
      <c r="F23" s="274"/>
      <c r="G23" s="266"/>
      <c r="H23" s="266"/>
      <c r="I23" s="267"/>
      <c r="J23" s="268"/>
    </row>
    <row r="24" spans="1:10" ht="21">
      <c r="A24" s="269"/>
      <c r="B24" s="270"/>
      <c r="C24" s="271"/>
      <c r="D24" s="272"/>
      <c r="E24" s="273"/>
      <c r="F24" s="274"/>
      <c r="G24" s="266"/>
      <c r="H24" s="266"/>
      <c r="I24" s="267"/>
      <c r="J24" s="268"/>
    </row>
    <row r="25" spans="1:10" ht="21">
      <c r="A25" s="275"/>
      <c r="B25" s="276"/>
      <c r="C25" s="277"/>
      <c r="D25" s="278"/>
      <c r="E25" s="279"/>
      <c r="F25" s="280"/>
      <c r="G25" s="281"/>
      <c r="H25" s="281"/>
      <c r="I25" s="282"/>
      <c r="J25" s="283"/>
    </row>
    <row r="26" spans="1:10" ht="21">
      <c r="A26" s="284"/>
      <c r="B26" s="286" t="s">
        <v>259</v>
      </c>
      <c r="C26" s="287"/>
      <c r="D26" s="287"/>
      <c r="E26" s="287"/>
      <c r="F26" s="287"/>
      <c r="G26" s="287"/>
      <c r="H26" s="287"/>
      <c r="I26" s="288"/>
      <c r="J26" s="285" t="s">
        <v>26</v>
      </c>
    </row>
    <row r="29" ht="21">
      <c r="A29" s="116" t="s">
        <v>26</v>
      </c>
    </row>
  </sheetData>
  <sheetProtection/>
  <mergeCells count="10">
    <mergeCell ref="B26:I26"/>
    <mergeCell ref="A1:J1"/>
    <mergeCell ref="A2:J2"/>
    <mergeCell ref="A3:J3"/>
    <mergeCell ref="A4:J4"/>
    <mergeCell ref="B5:B7"/>
    <mergeCell ref="C5:C7"/>
    <mergeCell ref="D5:D7"/>
    <mergeCell ref="E5:E7"/>
    <mergeCell ref="F5:I6"/>
  </mergeCells>
  <printOptions/>
  <pageMargins left="0.5118110236220472" right="0" top="0.35433070866141736" bottom="0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.00390625" style="1" customWidth="1"/>
    <col min="2" max="2" width="45.7109375" style="1" customWidth="1"/>
    <col min="3" max="3" width="8.57421875" style="1" customWidth="1"/>
    <col min="4" max="4" width="4.57421875" style="1" customWidth="1"/>
    <col min="5" max="5" width="11.00390625" style="1" customWidth="1"/>
    <col min="6" max="6" width="8.57421875" style="34" customWidth="1"/>
    <col min="7" max="7" width="11.140625" style="1" customWidth="1"/>
    <col min="8" max="8" width="8.28125" style="1" customWidth="1"/>
    <col min="9" max="9" width="17.7109375" style="31" customWidth="1"/>
    <col min="10" max="16384" width="9.00390625" style="1" customWidth="1"/>
  </cols>
  <sheetData>
    <row r="1" spans="1:9" ht="26.2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">
      <c r="A2" s="12" t="s">
        <v>139</v>
      </c>
      <c r="B2" s="12"/>
      <c r="C2" s="12"/>
      <c r="D2" s="12"/>
      <c r="E2" s="12"/>
      <c r="F2" s="32"/>
      <c r="G2" s="12"/>
      <c r="H2" s="12"/>
      <c r="I2" s="26"/>
    </row>
    <row r="3" spans="1:9" ht="21">
      <c r="A3" s="12" t="s">
        <v>44</v>
      </c>
      <c r="B3" s="12"/>
      <c r="C3" s="12"/>
      <c r="D3" s="12"/>
      <c r="E3" s="12"/>
      <c r="F3" s="32" t="s">
        <v>148</v>
      </c>
      <c r="G3" s="12"/>
      <c r="H3" s="12"/>
      <c r="I3" s="26"/>
    </row>
    <row r="4" spans="1:9" ht="21">
      <c r="A4" s="12" t="s">
        <v>38</v>
      </c>
      <c r="B4" s="12"/>
      <c r="C4" s="12"/>
      <c r="D4" s="12" t="s">
        <v>92</v>
      </c>
      <c r="E4" s="12"/>
      <c r="F4" s="32"/>
      <c r="G4" s="13"/>
      <c r="H4" s="13"/>
      <c r="I4" s="27"/>
    </row>
    <row r="5" spans="1:9" ht="21">
      <c r="A5" s="12" t="s">
        <v>119</v>
      </c>
      <c r="B5" s="13"/>
      <c r="C5" s="13"/>
      <c r="D5" s="13"/>
      <c r="E5" s="13"/>
      <c r="F5" s="33"/>
      <c r="G5" s="13"/>
      <c r="H5" s="13"/>
      <c r="I5" s="27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27" customHeight="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15" t="s">
        <v>45</v>
      </c>
      <c r="I7" s="332"/>
    </row>
    <row r="8" spans="1:9" ht="21">
      <c r="A8" s="16"/>
      <c r="B8" s="17" t="s">
        <v>10</v>
      </c>
      <c r="C8" s="18"/>
      <c r="D8" s="18"/>
      <c r="E8" s="18"/>
      <c r="F8" s="37"/>
      <c r="G8" s="18"/>
      <c r="H8" s="18"/>
      <c r="I8" s="38"/>
    </row>
    <row r="9" spans="1:9" ht="21">
      <c r="A9" s="19">
        <v>1</v>
      </c>
      <c r="B9" s="20" t="s">
        <v>11</v>
      </c>
      <c r="C9" s="19">
        <v>2</v>
      </c>
      <c r="D9" s="19" t="s">
        <v>22</v>
      </c>
      <c r="E9" s="21">
        <v>0</v>
      </c>
      <c r="F9" s="39">
        <f>C9*E9</f>
        <v>0</v>
      </c>
      <c r="G9" s="21">
        <v>99</v>
      </c>
      <c r="H9" s="39">
        <f>C9*G9</f>
        <v>198</v>
      </c>
      <c r="I9" s="40">
        <f>F9+H9</f>
        <v>198</v>
      </c>
    </row>
    <row r="10" spans="1:9" ht="21">
      <c r="A10" s="19">
        <v>2</v>
      </c>
      <c r="B10" s="20" t="s">
        <v>12</v>
      </c>
      <c r="C10" s="19">
        <v>0.1</v>
      </c>
      <c r="D10" s="19" t="s">
        <v>22</v>
      </c>
      <c r="E10" s="21">
        <v>1350</v>
      </c>
      <c r="F10" s="39">
        <f aca="true" t="shared" si="0" ref="F10:F17">C10*E10</f>
        <v>135</v>
      </c>
      <c r="G10" s="21">
        <v>346</v>
      </c>
      <c r="H10" s="39">
        <f aca="true" t="shared" si="1" ref="H10:H17">C10*G10</f>
        <v>34.6</v>
      </c>
      <c r="I10" s="40">
        <f aca="true" t="shared" si="2" ref="I10:I17">F10+H10</f>
        <v>169.6</v>
      </c>
    </row>
    <row r="11" spans="1:9" ht="21">
      <c r="A11" s="19">
        <v>3</v>
      </c>
      <c r="B11" s="20" t="s">
        <v>13</v>
      </c>
      <c r="C11" s="19">
        <v>2</v>
      </c>
      <c r="D11" s="19" t="s">
        <v>23</v>
      </c>
      <c r="E11" s="21">
        <v>400</v>
      </c>
      <c r="F11" s="39">
        <f t="shared" si="0"/>
        <v>800</v>
      </c>
      <c r="G11" s="21">
        <v>115</v>
      </c>
      <c r="H11" s="39">
        <f t="shared" si="1"/>
        <v>230</v>
      </c>
      <c r="I11" s="40">
        <f t="shared" si="2"/>
        <v>1030</v>
      </c>
    </row>
    <row r="12" spans="1:9" ht="21">
      <c r="A12" s="19">
        <v>4</v>
      </c>
      <c r="B12" s="20" t="s">
        <v>27</v>
      </c>
      <c r="C12" s="19">
        <v>0.95</v>
      </c>
      <c r="D12" s="19" t="s">
        <v>29</v>
      </c>
      <c r="E12" s="21">
        <v>50</v>
      </c>
      <c r="F12" s="39">
        <f t="shared" si="0"/>
        <v>47.5</v>
      </c>
      <c r="G12" s="21">
        <v>8</v>
      </c>
      <c r="H12" s="39">
        <f t="shared" si="1"/>
        <v>7.6</v>
      </c>
      <c r="I12" s="40">
        <f t="shared" si="2"/>
        <v>55.1</v>
      </c>
    </row>
    <row r="13" spans="1:9" ht="21">
      <c r="A13" s="19">
        <v>5</v>
      </c>
      <c r="B13" s="20" t="s">
        <v>28</v>
      </c>
      <c r="C13" s="19">
        <v>2.41</v>
      </c>
      <c r="D13" s="19" t="s">
        <v>29</v>
      </c>
      <c r="E13" s="21">
        <v>184</v>
      </c>
      <c r="F13" s="39">
        <f t="shared" si="0"/>
        <v>443.44000000000005</v>
      </c>
      <c r="G13" s="21">
        <v>30</v>
      </c>
      <c r="H13" s="39">
        <f t="shared" si="1"/>
        <v>72.30000000000001</v>
      </c>
      <c r="I13" s="40">
        <f t="shared" si="2"/>
        <v>515.74</v>
      </c>
    </row>
    <row r="14" spans="1:9" ht="21">
      <c r="A14" s="19">
        <v>6</v>
      </c>
      <c r="B14" s="20" t="s">
        <v>20</v>
      </c>
      <c r="C14" s="19">
        <v>0.28</v>
      </c>
      <c r="D14" s="19" t="s">
        <v>22</v>
      </c>
      <c r="E14" s="21">
        <v>1635</v>
      </c>
      <c r="F14" s="39">
        <f t="shared" si="0"/>
        <v>457.80000000000007</v>
      </c>
      <c r="G14" s="21">
        <v>436</v>
      </c>
      <c r="H14" s="39">
        <f t="shared" si="1"/>
        <v>122.08000000000001</v>
      </c>
      <c r="I14" s="40">
        <f t="shared" si="2"/>
        <v>579.8800000000001</v>
      </c>
    </row>
    <row r="15" spans="1:9" ht="21">
      <c r="A15" s="19">
        <v>7</v>
      </c>
      <c r="B15" s="20" t="s">
        <v>21</v>
      </c>
      <c r="C15" s="19">
        <v>0.6</v>
      </c>
      <c r="D15" s="19" t="s">
        <v>24</v>
      </c>
      <c r="E15" s="21">
        <v>30</v>
      </c>
      <c r="F15" s="39">
        <f t="shared" si="0"/>
        <v>18</v>
      </c>
      <c r="G15" s="21">
        <v>0</v>
      </c>
      <c r="H15" s="39">
        <f t="shared" si="1"/>
        <v>0</v>
      </c>
      <c r="I15" s="40">
        <f t="shared" si="2"/>
        <v>18</v>
      </c>
    </row>
    <row r="16" spans="1:9" ht="21">
      <c r="A16" s="19">
        <v>8</v>
      </c>
      <c r="B16" s="20" t="s">
        <v>14</v>
      </c>
      <c r="C16" s="19">
        <v>0.6</v>
      </c>
      <c r="D16" s="19" t="s">
        <v>24</v>
      </c>
      <c r="E16" s="21">
        <v>30</v>
      </c>
      <c r="F16" s="39">
        <f t="shared" si="0"/>
        <v>18</v>
      </c>
      <c r="G16" s="21">
        <v>0</v>
      </c>
      <c r="H16" s="39">
        <f t="shared" si="1"/>
        <v>0</v>
      </c>
      <c r="I16" s="40">
        <f t="shared" si="2"/>
        <v>18</v>
      </c>
    </row>
    <row r="17" spans="1:9" ht="21">
      <c r="A17" s="84">
        <v>9</v>
      </c>
      <c r="B17" s="85" t="s">
        <v>15</v>
      </c>
      <c r="C17" s="84">
        <v>1</v>
      </c>
      <c r="D17" s="84" t="s">
        <v>25</v>
      </c>
      <c r="E17" s="86">
        <v>0</v>
      </c>
      <c r="F17" s="87">
        <f t="shared" si="0"/>
        <v>0</v>
      </c>
      <c r="G17" s="86">
        <v>1500</v>
      </c>
      <c r="H17" s="87">
        <f t="shared" si="1"/>
        <v>1500</v>
      </c>
      <c r="I17" s="88">
        <f t="shared" si="2"/>
        <v>1500</v>
      </c>
    </row>
    <row r="18" spans="1:9" ht="21.75" thickBot="1">
      <c r="A18" s="139"/>
      <c r="B18" s="138" t="s">
        <v>16</v>
      </c>
      <c r="C18" s="138"/>
      <c r="D18" s="138"/>
      <c r="E18" s="141"/>
      <c r="F18" s="142">
        <f>SUM(F9:F17)</f>
        <v>1919.7400000000002</v>
      </c>
      <c r="G18" s="141"/>
      <c r="H18" s="143">
        <f>SUM(H9:H17)</f>
        <v>2164.58</v>
      </c>
      <c r="I18" s="144">
        <f>F18+H18</f>
        <v>4084.32</v>
      </c>
    </row>
    <row r="19" spans="1:9" ht="21.75" thickBot="1">
      <c r="A19" s="323" t="s">
        <v>42</v>
      </c>
      <c r="B19" s="324"/>
      <c r="C19" s="324"/>
      <c r="D19" s="324"/>
      <c r="E19" s="324"/>
      <c r="F19" s="324"/>
      <c r="G19" s="324"/>
      <c r="H19" s="325"/>
      <c r="I19" s="42">
        <f>SUM(I9:I17)</f>
        <v>4084.3199999999997</v>
      </c>
    </row>
    <row r="20" spans="1:9" s="5" customFormat="1" ht="21.75" thickTop="1">
      <c r="A20" s="25"/>
      <c r="B20" s="90" t="s">
        <v>40</v>
      </c>
      <c r="C20" s="59">
        <f>I19</f>
        <v>4084.3199999999997</v>
      </c>
      <c r="D20" s="25" t="s">
        <v>41</v>
      </c>
      <c r="E20" s="327" t="s">
        <v>90</v>
      </c>
      <c r="F20" s="327"/>
      <c r="G20" s="327"/>
      <c r="H20" s="327"/>
      <c r="I20" s="59"/>
    </row>
    <row r="21" spans="1:9" ht="21">
      <c r="A21" s="326"/>
      <c r="B21" s="326"/>
      <c r="C21" s="326"/>
      <c r="D21" s="14"/>
      <c r="E21" s="14"/>
      <c r="F21" s="14"/>
      <c r="G21" s="14"/>
      <c r="H21" s="14"/>
      <c r="I21" s="14"/>
    </row>
    <row r="22" spans="1:9" ht="21">
      <c r="A22" s="14"/>
      <c r="B22" s="83"/>
      <c r="C22" s="14"/>
      <c r="D22" s="14"/>
      <c r="E22" s="14"/>
      <c r="F22" s="44"/>
      <c r="G22" s="14"/>
      <c r="H22" s="14"/>
      <c r="I22" s="45"/>
    </row>
    <row r="23" spans="1:9" ht="21">
      <c r="A23" s="14"/>
      <c r="B23" s="14"/>
      <c r="C23" s="14"/>
      <c r="D23" s="14"/>
      <c r="E23" s="14"/>
      <c r="F23" s="44"/>
      <c r="G23" s="14"/>
      <c r="H23" s="14"/>
      <c r="I23" s="45"/>
    </row>
  </sheetData>
  <sheetProtection/>
  <mergeCells count="10">
    <mergeCell ref="A19:H19"/>
    <mergeCell ref="A21:C21"/>
    <mergeCell ref="E20:H20"/>
    <mergeCell ref="A1:I1"/>
    <mergeCell ref="A6:A7"/>
    <mergeCell ref="B6:B7"/>
    <mergeCell ref="C6:D6"/>
    <mergeCell ref="I6:I7"/>
    <mergeCell ref="E6:F6"/>
    <mergeCell ref="G6:H6"/>
  </mergeCells>
  <printOptions/>
  <pageMargins left="0.8267716535433072" right="0" top="0.5905511811023623" bottom="0" header="0.31496062992125984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I20"/>
    </sheetView>
  </sheetViews>
  <sheetFormatPr defaultColWidth="9.140625" defaultRowHeight="15"/>
  <cols>
    <col min="1" max="1" width="4.421875" style="1" customWidth="1"/>
    <col min="2" max="2" width="37.8515625" style="1" customWidth="1"/>
    <col min="3" max="3" width="10.421875" style="1" customWidth="1"/>
    <col min="4" max="4" width="6.00390625" style="1" customWidth="1"/>
    <col min="5" max="5" width="12.421875" style="1" customWidth="1"/>
    <col min="6" max="6" width="11.140625" style="31" customWidth="1"/>
    <col min="7" max="7" width="11.421875" style="1" customWidth="1"/>
    <col min="8" max="8" width="11.421875" style="31" customWidth="1"/>
    <col min="9" max="9" width="15.00390625" style="31" customWidth="1"/>
    <col min="10" max="16384" width="9.00390625" style="1" customWidth="1"/>
  </cols>
  <sheetData>
    <row r="1" spans="1:9" ht="26.2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">
      <c r="A2" s="12" t="s">
        <v>140</v>
      </c>
      <c r="B2" s="12"/>
      <c r="C2" s="12"/>
      <c r="D2" s="12"/>
      <c r="E2" s="12"/>
      <c r="F2" s="26"/>
      <c r="G2" s="12"/>
      <c r="H2" s="26"/>
      <c r="I2" s="26"/>
    </row>
    <row r="3" spans="1:9" ht="21">
      <c r="A3" s="12" t="s">
        <v>44</v>
      </c>
      <c r="B3" s="12"/>
      <c r="C3" s="12"/>
      <c r="D3" s="12"/>
      <c r="E3" s="12"/>
      <c r="F3" s="178" t="s">
        <v>148</v>
      </c>
      <c r="H3" s="26"/>
      <c r="I3" s="26"/>
    </row>
    <row r="4" spans="1:9" ht="21">
      <c r="A4" s="12" t="s">
        <v>39</v>
      </c>
      <c r="B4" s="12"/>
      <c r="C4" s="12"/>
      <c r="D4" s="12" t="s">
        <v>92</v>
      </c>
      <c r="E4" s="12"/>
      <c r="F4" s="26"/>
      <c r="G4" s="13"/>
      <c r="H4" s="27"/>
      <c r="I4" s="27"/>
    </row>
    <row r="5" spans="1:9" ht="21">
      <c r="A5" s="12" t="s">
        <v>119</v>
      </c>
      <c r="B5" s="13"/>
      <c r="C5" s="13"/>
      <c r="D5" s="13"/>
      <c r="E5" s="13"/>
      <c r="F5" s="27"/>
      <c r="G5" s="13"/>
      <c r="H5" s="27"/>
      <c r="I5" s="27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2"/>
    </row>
    <row r="8" spans="1:9" ht="21">
      <c r="A8" s="16"/>
      <c r="B8" s="17" t="s">
        <v>10</v>
      </c>
      <c r="C8" s="18"/>
      <c r="D8" s="16"/>
      <c r="E8" s="16"/>
      <c r="F8" s="46"/>
      <c r="G8" s="16"/>
      <c r="H8" s="46"/>
      <c r="I8" s="46"/>
    </row>
    <row r="9" spans="1:9" ht="21">
      <c r="A9" s="19">
        <v>1</v>
      </c>
      <c r="B9" s="20" t="s">
        <v>11</v>
      </c>
      <c r="C9" s="19">
        <v>2</v>
      </c>
      <c r="D9" s="19" t="s">
        <v>22</v>
      </c>
      <c r="E9" s="21">
        <v>0</v>
      </c>
      <c r="F9" s="40">
        <f>C9*E9</f>
        <v>0</v>
      </c>
      <c r="G9" s="21">
        <v>99</v>
      </c>
      <c r="H9" s="40">
        <f>C9*G9</f>
        <v>198</v>
      </c>
      <c r="I9" s="40">
        <f>F9+H9</f>
        <v>198</v>
      </c>
    </row>
    <row r="10" spans="1:9" ht="21">
      <c r="A10" s="19">
        <v>2</v>
      </c>
      <c r="B10" s="20" t="s">
        <v>12</v>
      </c>
      <c r="C10" s="19">
        <v>0.1</v>
      </c>
      <c r="D10" s="19" t="s">
        <v>22</v>
      </c>
      <c r="E10" s="21">
        <v>1350</v>
      </c>
      <c r="F10" s="40">
        <f aca="true" t="shared" si="0" ref="F10:F17">C10*E10</f>
        <v>135</v>
      </c>
      <c r="G10" s="21">
        <v>346</v>
      </c>
      <c r="H10" s="40">
        <f aca="true" t="shared" si="1" ref="H10:H17">C10*G10</f>
        <v>34.6</v>
      </c>
      <c r="I10" s="40">
        <f aca="true" t="shared" si="2" ref="I10:I17">F10+H10</f>
        <v>169.6</v>
      </c>
    </row>
    <row r="11" spans="1:15" ht="21">
      <c r="A11" s="19">
        <v>3</v>
      </c>
      <c r="B11" s="20" t="s">
        <v>13</v>
      </c>
      <c r="C11" s="22">
        <v>2.3</v>
      </c>
      <c r="D11" s="19" t="s">
        <v>23</v>
      </c>
      <c r="E11" s="21">
        <v>400</v>
      </c>
      <c r="F11" s="40">
        <f t="shared" si="0"/>
        <v>919.9999999999999</v>
      </c>
      <c r="G11" s="21">
        <v>115</v>
      </c>
      <c r="H11" s="40">
        <f t="shared" si="1"/>
        <v>264.5</v>
      </c>
      <c r="I11" s="40">
        <f t="shared" si="2"/>
        <v>1184.5</v>
      </c>
      <c r="O11" s="1" t="s">
        <v>30</v>
      </c>
    </row>
    <row r="12" spans="1:9" ht="21">
      <c r="A12" s="19">
        <v>4</v>
      </c>
      <c r="B12" s="20" t="s">
        <v>27</v>
      </c>
      <c r="C12" s="19">
        <v>1.22</v>
      </c>
      <c r="D12" s="19" t="s">
        <v>29</v>
      </c>
      <c r="E12" s="21">
        <v>50</v>
      </c>
      <c r="F12" s="40">
        <f t="shared" si="0"/>
        <v>61</v>
      </c>
      <c r="G12" s="21">
        <v>8</v>
      </c>
      <c r="H12" s="40">
        <f t="shared" si="1"/>
        <v>9.76</v>
      </c>
      <c r="I12" s="40">
        <f t="shared" si="2"/>
        <v>70.76</v>
      </c>
    </row>
    <row r="13" spans="1:9" ht="21">
      <c r="A13" s="19">
        <v>5</v>
      </c>
      <c r="B13" s="20" t="s">
        <v>28</v>
      </c>
      <c r="C13" s="23">
        <v>2.71</v>
      </c>
      <c r="D13" s="19" t="s">
        <v>29</v>
      </c>
      <c r="E13" s="21">
        <v>184</v>
      </c>
      <c r="F13" s="40">
        <f t="shared" si="0"/>
        <v>498.64</v>
      </c>
      <c r="G13" s="21">
        <v>30</v>
      </c>
      <c r="H13" s="40">
        <f t="shared" si="1"/>
        <v>81.3</v>
      </c>
      <c r="I13" s="40">
        <f t="shared" si="2"/>
        <v>579.9399999999999</v>
      </c>
    </row>
    <row r="14" spans="1:9" ht="21">
      <c r="A14" s="19">
        <v>6</v>
      </c>
      <c r="B14" s="20" t="s">
        <v>20</v>
      </c>
      <c r="C14" s="19">
        <v>0.3</v>
      </c>
      <c r="D14" s="19" t="s">
        <v>22</v>
      </c>
      <c r="E14" s="21">
        <v>1635</v>
      </c>
      <c r="F14" s="40">
        <f t="shared" si="0"/>
        <v>490.5</v>
      </c>
      <c r="G14" s="21">
        <v>436</v>
      </c>
      <c r="H14" s="40">
        <f t="shared" si="1"/>
        <v>130.79999999999998</v>
      </c>
      <c r="I14" s="40">
        <f t="shared" si="2"/>
        <v>621.3</v>
      </c>
    </row>
    <row r="15" spans="1:9" ht="21">
      <c r="A15" s="19">
        <v>7</v>
      </c>
      <c r="B15" s="20" t="s">
        <v>21</v>
      </c>
      <c r="C15" s="19">
        <v>0.6</v>
      </c>
      <c r="D15" s="19" t="s">
        <v>24</v>
      </c>
      <c r="E15" s="21">
        <v>30</v>
      </c>
      <c r="F15" s="40">
        <f t="shared" si="0"/>
        <v>18</v>
      </c>
      <c r="G15" s="21">
        <v>0</v>
      </c>
      <c r="H15" s="40">
        <f t="shared" si="1"/>
        <v>0</v>
      </c>
      <c r="I15" s="40">
        <f t="shared" si="2"/>
        <v>18</v>
      </c>
    </row>
    <row r="16" spans="1:9" ht="21">
      <c r="A16" s="19">
        <v>8</v>
      </c>
      <c r="B16" s="20" t="s">
        <v>14</v>
      </c>
      <c r="C16" s="19">
        <v>0.6</v>
      </c>
      <c r="D16" s="19" t="s">
        <v>24</v>
      </c>
      <c r="E16" s="21">
        <v>30</v>
      </c>
      <c r="F16" s="40">
        <f t="shared" si="0"/>
        <v>18</v>
      </c>
      <c r="G16" s="21">
        <v>0</v>
      </c>
      <c r="H16" s="40">
        <f t="shared" si="1"/>
        <v>0</v>
      </c>
      <c r="I16" s="40">
        <f t="shared" si="2"/>
        <v>18</v>
      </c>
    </row>
    <row r="17" spans="1:9" ht="21">
      <c r="A17" s="84">
        <v>9</v>
      </c>
      <c r="B17" s="85" t="s">
        <v>15</v>
      </c>
      <c r="C17" s="84">
        <v>1</v>
      </c>
      <c r="D17" s="84" t="s">
        <v>25</v>
      </c>
      <c r="E17" s="86">
        <v>0</v>
      </c>
      <c r="F17" s="88">
        <f t="shared" si="0"/>
        <v>0</v>
      </c>
      <c r="G17" s="86">
        <v>1500</v>
      </c>
      <c r="H17" s="88">
        <f t="shared" si="1"/>
        <v>1500</v>
      </c>
      <c r="I17" s="88">
        <f t="shared" si="2"/>
        <v>1500</v>
      </c>
    </row>
    <row r="18" spans="1:9" ht="21.75" thickBot="1">
      <c r="A18" s="41"/>
      <c r="B18" s="138" t="s">
        <v>16</v>
      </c>
      <c r="C18" s="139"/>
      <c r="D18" s="139"/>
      <c r="E18" s="139"/>
      <c r="F18" s="140">
        <f>SUM(F9:F17)</f>
        <v>2141.14</v>
      </c>
      <c r="G18" s="139"/>
      <c r="H18" s="140">
        <f>SUM(H9:H17)</f>
        <v>2218.96</v>
      </c>
      <c r="I18" s="140">
        <f>F18+H18</f>
        <v>4360.1</v>
      </c>
    </row>
    <row r="19" spans="1:9" ht="21.75" thickBot="1">
      <c r="A19" s="333" t="s">
        <v>42</v>
      </c>
      <c r="B19" s="334"/>
      <c r="C19" s="334"/>
      <c r="D19" s="334"/>
      <c r="E19" s="334"/>
      <c r="F19" s="334"/>
      <c r="G19" s="334"/>
      <c r="H19" s="335"/>
      <c r="I19" s="49">
        <f>SUM(I9:I17)</f>
        <v>4360.099999999999</v>
      </c>
    </row>
    <row r="20" spans="1:9" s="5" customFormat="1" ht="21">
      <c r="A20" s="24"/>
      <c r="B20" s="90" t="s">
        <v>40</v>
      </c>
      <c r="C20" s="59">
        <f>I19</f>
        <v>4360.099999999999</v>
      </c>
      <c r="D20" s="25" t="s">
        <v>41</v>
      </c>
      <c r="E20" s="327" t="s">
        <v>91</v>
      </c>
      <c r="F20" s="327"/>
      <c r="G20" s="327"/>
      <c r="H20" s="327"/>
      <c r="I20" s="43"/>
    </row>
    <row r="21" spans="1:9" ht="21">
      <c r="A21" s="326"/>
      <c r="B21" s="326"/>
      <c r="C21" s="326"/>
      <c r="D21" s="14"/>
      <c r="E21" s="326"/>
      <c r="F21" s="326"/>
      <c r="G21" s="326"/>
      <c r="H21" s="326"/>
      <c r="I21" s="45"/>
    </row>
    <row r="22" spans="1:9" ht="21">
      <c r="A22" s="14"/>
      <c r="B22" s="14"/>
      <c r="C22" s="14"/>
      <c r="D22" s="14"/>
      <c r="E22" s="14"/>
      <c r="F22" s="45"/>
      <c r="G22" s="14"/>
      <c r="H22" s="45"/>
      <c r="I22" s="45"/>
    </row>
    <row r="23" spans="1:9" ht="21">
      <c r="A23" s="14"/>
      <c r="B23" s="14"/>
      <c r="C23" s="14"/>
      <c r="D23" s="14"/>
      <c r="E23" s="14"/>
      <c r="F23" s="45"/>
      <c r="G23" s="14"/>
      <c r="H23" s="45"/>
      <c r="I23" s="45"/>
    </row>
  </sheetData>
  <sheetProtection/>
  <mergeCells count="11">
    <mergeCell ref="E20:H20"/>
    <mergeCell ref="A21:C21"/>
    <mergeCell ref="E21:H21"/>
    <mergeCell ref="G6:H6"/>
    <mergeCell ref="E6:F6"/>
    <mergeCell ref="A1:I1"/>
    <mergeCell ref="A6:A7"/>
    <mergeCell ref="B6:B7"/>
    <mergeCell ref="C6:D6"/>
    <mergeCell ref="I6:I7"/>
    <mergeCell ref="A19:H19"/>
  </mergeCells>
  <printOptions/>
  <pageMargins left="0.9055118110236221" right="0.31496062992125984" top="0.5905511811023623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A1" sqref="A1:I21"/>
    </sheetView>
  </sheetViews>
  <sheetFormatPr defaultColWidth="9.140625" defaultRowHeight="15"/>
  <cols>
    <col min="1" max="1" width="3.8515625" style="1" customWidth="1"/>
    <col min="2" max="2" width="49.00390625" style="1" customWidth="1"/>
    <col min="3" max="3" width="8.7109375" style="1" customWidth="1"/>
    <col min="4" max="4" width="9.00390625" style="1" customWidth="1"/>
    <col min="5" max="5" width="9.57421875" style="1" customWidth="1"/>
    <col min="6" max="6" width="8.7109375" style="1" customWidth="1"/>
    <col min="7" max="8" width="8.421875" style="1" customWidth="1"/>
    <col min="9" max="9" width="16.57421875" style="1" customWidth="1"/>
    <col min="10" max="16384" width="9.00390625" style="1" customWidth="1"/>
  </cols>
  <sheetData>
    <row r="1" spans="1:9" ht="26.2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">
      <c r="A2" s="12" t="s">
        <v>141</v>
      </c>
      <c r="B2" s="12"/>
      <c r="C2" s="12"/>
      <c r="D2" s="12"/>
      <c r="E2" s="12"/>
      <c r="F2" s="12"/>
      <c r="G2" s="12"/>
      <c r="H2" s="12"/>
      <c r="I2" s="12"/>
    </row>
    <row r="3" spans="1:9" ht="21">
      <c r="A3" s="12" t="s">
        <v>44</v>
      </c>
      <c r="B3" s="12"/>
      <c r="C3" s="12"/>
      <c r="D3" s="12"/>
      <c r="E3" s="12" t="s">
        <v>148</v>
      </c>
      <c r="F3" s="12"/>
      <c r="G3" s="12"/>
      <c r="H3" s="12"/>
      <c r="I3" s="12"/>
    </row>
    <row r="4" spans="1:9" ht="21">
      <c r="A4" s="12" t="s">
        <v>38</v>
      </c>
      <c r="B4" s="12"/>
      <c r="C4" s="12"/>
      <c r="D4" s="12" t="s">
        <v>92</v>
      </c>
      <c r="E4" s="12"/>
      <c r="F4" s="12"/>
      <c r="G4" s="13"/>
      <c r="H4" s="13"/>
      <c r="I4" s="13"/>
    </row>
    <row r="5" spans="1:9" ht="21">
      <c r="A5" s="12" t="s">
        <v>119</v>
      </c>
      <c r="B5" s="13"/>
      <c r="C5" s="13"/>
      <c r="D5" s="13"/>
      <c r="E5" s="13"/>
      <c r="F5" s="13"/>
      <c r="G5" s="13"/>
      <c r="H5" s="13"/>
      <c r="I5" s="13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29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0"/>
    </row>
    <row r="8" spans="1:9" ht="21">
      <c r="A8" s="16"/>
      <c r="B8" s="17" t="s">
        <v>10</v>
      </c>
      <c r="C8" s="16"/>
      <c r="D8" s="16"/>
      <c r="E8" s="16"/>
      <c r="F8" s="16"/>
      <c r="G8" s="16"/>
      <c r="H8" s="16"/>
      <c r="I8" s="16"/>
    </row>
    <row r="9" spans="1:9" ht="21">
      <c r="A9" s="19">
        <v>1</v>
      </c>
      <c r="B9" s="20" t="s">
        <v>11</v>
      </c>
      <c r="C9" s="19">
        <v>2</v>
      </c>
      <c r="D9" s="19" t="s">
        <v>22</v>
      </c>
      <c r="E9" s="21">
        <v>0</v>
      </c>
      <c r="F9" s="40">
        <f>C9*E9</f>
        <v>0</v>
      </c>
      <c r="G9" s="21">
        <v>99</v>
      </c>
      <c r="H9" s="40">
        <f>C9*G9</f>
        <v>198</v>
      </c>
      <c r="I9" s="40">
        <f>F9+H9</f>
        <v>198</v>
      </c>
    </row>
    <row r="10" spans="1:9" ht="21">
      <c r="A10" s="19">
        <v>2</v>
      </c>
      <c r="B10" s="20" t="s">
        <v>12</v>
      </c>
      <c r="C10" s="19">
        <v>0.1</v>
      </c>
      <c r="D10" s="19" t="s">
        <v>22</v>
      </c>
      <c r="E10" s="21">
        <v>1350</v>
      </c>
      <c r="F10" s="40">
        <f aca="true" t="shared" si="0" ref="F10:F17">C10*E10</f>
        <v>135</v>
      </c>
      <c r="G10" s="21">
        <v>346</v>
      </c>
      <c r="H10" s="40">
        <f aca="true" t="shared" si="1" ref="H10:H17">C10*G10</f>
        <v>34.6</v>
      </c>
      <c r="I10" s="40">
        <f aca="true" t="shared" si="2" ref="I10:I17">F10+H10</f>
        <v>169.6</v>
      </c>
    </row>
    <row r="11" spans="1:9" ht="21">
      <c r="A11" s="19">
        <v>3</v>
      </c>
      <c r="B11" s="20" t="s">
        <v>13</v>
      </c>
      <c r="C11" s="19">
        <v>2.26</v>
      </c>
      <c r="D11" s="19" t="s">
        <v>23</v>
      </c>
      <c r="E11" s="21">
        <v>400</v>
      </c>
      <c r="F11" s="40">
        <f t="shared" si="0"/>
        <v>903.9999999999999</v>
      </c>
      <c r="G11" s="21">
        <v>115</v>
      </c>
      <c r="H11" s="40">
        <f t="shared" si="1"/>
        <v>259.9</v>
      </c>
      <c r="I11" s="40">
        <f t="shared" si="2"/>
        <v>1163.8999999999999</v>
      </c>
    </row>
    <row r="12" spans="1:9" ht="21">
      <c r="A12" s="19">
        <v>4</v>
      </c>
      <c r="B12" s="20" t="s">
        <v>27</v>
      </c>
      <c r="C12" s="19">
        <v>1.43</v>
      </c>
      <c r="D12" s="19" t="s">
        <v>29</v>
      </c>
      <c r="E12" s="21">
        <v>50</v>
      </c>
      <c r="F12" s="40">
        <f t="shared" si="0"/>
        <v>71.5</v>
      </c>
      <c r="G12" s="21">
        <v>8</v>
      </c>
      <c r="H12" s="40">
        <f t="shared" si="1"/>
        <v>11.44</v>
      </c>
      <c r="I12" s="40">
        <f t="shared" si="2"/>
        <v>82.94</v>
      </c>
    </row>
    <row r="13" spans="1:9" ht="21">
      <c r="A13" s="19">
        <v>5</v>
      </c>
      <c r="B13" s="20" t="s">
        <v>28</v>
      </c>
      <c r="C13" s="23">
        <v>3.01</v>
      </c>
      <c r="D13" s="19" t="s">
        <v>29</v>
      </c>
      <c r="E13" s="21">
        <v>184</v>
      </c>
      <c r="F13" s="40">
        <f t="shared" si="0"/>
        <v>553.8399999999999</v>
      </c>
      <c r="G13" s="21">
        <v>30</v>
      </c>
      <c r="H13" s="40">
        <f t="shared" si="1"/>
        <v>90.3</v>
      </c>
      <c r="I13" s="40">
        <f t="shared" si="2"/>
        <v>644.1399999999999</v>
      </c>
    </row>
    <row r="14" spans="1:9" ht="21">
      <c r="A14" s="19">
        <v>6</v>
      </c>
      <c r="B14" s="20" t="s">
        <v>20</v>
      </c>
      <c r="C14" s="19">
        <v>0.32</v>
      </c>
      <c r="D14" s="19" t="s">
        <v>22</v>
      </c>
      <c r="E14" s="21">
        <v>1635</v>
      </c>
      <c r="F14" s="40">
        <f t="shared" si="0"/>
        <v>523.2</v>
      </c>
      <c r="G14" s="21">
        <v>436</v>
      </c>
      <c r="H14" s="40">
        <f t="shared" si="1"/>
        <v>139.52</v>
      </c>
      <c r="I14" s="40">
        <f t="shared" si="2"/>
        <v>662.72</v>
      </c>
    </row>
    <row r="15" spans="1:9" ht="21">
      <c r="A15" s="19">
        <v>7</v>
      </c>
      <c r="B15" s="20" t="s">
        <v>21</v>
      </c>
      <c r="C15" s="19">
        <v>0.9</v>
      </c>
      <c r="D15" s="19" t="s">
        <v>24</v>
      </c>
      <c r="E15" s="21">
        <v>30</v>
      </c>
      <c r="F15" s="40">
        <f t="shared" si="0"/>
        <v>27</v>
      </c>
      <c r="G15" s="21">
        <v>0</v>
      </c>
      <c r="H15" s="40">
        <f t="shared" si="1"/>
        <v>0</v>
      </c>
      <c r="I15" s="40">
        <f t="shared" si="2"/>
        <v>27</v>
      </c>
    </row>
    <row r="16" spans="1:9" ht="21">
      <c r="A16" s="19">
        <v>8</v>
      </c>
      <c r="B16" s="20" t="s">
        <v>14</v>
      </c>
      <c r="C16" s="19">
        <v>0.9</v>
      </c>
      <c r="D16" s="19" t="s">
        <v>24</v>
      </c>
      <c r="E16" s="21">
        <v>30</v>
      </c>
      <c r="F16" s="40">
        <f t="shared" si="0"/>
        <v>27</v>
      </c>
      <c r="G16" s="21">
        <v>0</v>
      </c>
      <c r="H16" s="40">
        <f t="shared" si="1"/>
        <v>0</v>
      </c>
      <c r="I16" s="40">
        <f t="shared" si="2"/>
        <v>27</v>
      </c>
    </row>
    <row r="17" spans="1:9" ht="21">
      <c r="A17" s="19">
        <v>9</v>
      </c>
      <c r="B17" s="20" t="s">
        <v>15</v>
      </c>
      <c r="C17" s="19">
        <v>1</v>
      </c>
      <c r="D17" s="19" t="s">
        <v>25</v>
      </c>
      <c r="E17" s="21">
        <v>0</v>
      </c>
      <c r="F17" s="40">
        <f t="shared" si="0"/>
        <v>0</v>
      </c>
      <c r="G17" s="21">
        <v>1500</v>
      </c>
      <c r="H17" s="40">
        <f t="shared" si="1"/>
        <v>1500</v>
      </c>
      <c r="I17" s="40">
        <f t="shared" si="2"/>
        <v>1500</v>
      </c>
    </row>
    <row r="18" spans="1:9" ht="21">
      <c r="A18" s="84"/>
      <c r="B18" s="85"/>
      <c r="C18" s="84"/>
      <c r="D18" s="84"/>
      <c r="E18" s="86"/>
      <c r="F18" s="88"/>
      <c r="G18" s="86"/>
      <c r="H18" s="88"/>
      <c r="I18" s="88"/>
    </row>
    <row r="19" spans="1:9" ht="21.75" thickBot="1">
      <c r="A19" s="139"/>
      <c r="B19" s="138" t="s">
        <v>16</v>
      </c>
      <c r="C19" s="139"/>
      <c r="D19" s="139"/>
      <c r="E19" s="139"/>
      <c r="F19" s="145">
        <f>SUM(F9:F17)</f>
        <v>2241.54</v>
      </c>
      <c r="G19" s="139"/>
      <c r="H19" s="145">
        <f>SUM(H9:H17)</f>
        <v>2233.76</v>
      </c>
      <c r="I19" s="145">
        <f>F19+H19</f>
        <v>4475.3</v>
      </c>
    </row>
    <row r="20" spans="1:9" ht="21.75" thickBot="1">
      <c r="A20" s="333" t="s">
        <v>42</v>
      </c>
      <c r="B20" s="334"/>
      <c r="C20" s="334"/>
      <c r="D20" s="334"/>
      <c r="E20" s="334"/>
      <c r="F20" s="334"/>
      <c r="G20" s="334"/>
      <c r="H20" s="335"/>
      <c r="I20" s="49">
        <f>SUM(I9:I17)</f>
        <v>4475.3</v>
      </c>
    </row>
    <row r="21" spans="1:9" s="5" customFormat="1" ht="21">
      <c r="A21" s="25"/>
      <c r="B21" s="90" t="s">
        <v>40</v>
      </c>
      <c r="C21" s="59">
        <f>I20</f>
        <v>4475.3</v>
      </c>
      <c r="D21" s="25" t="s">
        <v>41</v>
      </c>
      <c r="E21" s="336" t="s">
        <v>91</v>
      </c>
      <c r="F21" s="336"/>
      <c r="G21" s="336"/>
      <c r="H21" s="336"/>
      <c r="I21" s="336"/>
    </row>
    <row r="22" spans="1:9" ht="21">
      <c r="A22" s="326"/>
      <c r="B22" s="326"/>
      <c r="C22" s="326"/>
      <c r="D22" s="14"/>
      <c r="E22" s="14"/>
      <c r="F22" s="14"/>
      <c r="G22" s="14"/>
      <c r="H22" s="14"/>
      <c r="I22" s="14"/>
    </row>
    <row r="23" spans="1:9" ht="2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1">
      <c r="A24" s="14"/>
      <c r="B24" s="14"/>
      <c r="C24" s="14"/>
      <c r="D24" s="14"/>
      <c r="E24" s="14"/>
      <c r="F24" s="14"/>
      <c r="G24" s="14"/>
      <c r="H24" s="14"/>
      <c r="I24" s="14"/>
    </row>
    <row r="29" ht="21">
      <c r="C29" s="1" t="s">
        <v>26</v>
      </c>
    </row>
  </sheetData>
  <sheetProtection/>
  <mergeCells count="10">
    <mergeCell ref="A20:H20"/>
    <mergeCell ref="E21:I21"/>
    <mergeCell ref="A22:C22"/>
    <mergeCell ref="A1:I1"/>
    <mergeCell ref="A6:A7"/>
    <mergeCell ref="B6:B7"/>
    <mergeCell ref="C6:D6"/>
    <mergeCell ref="I6:I7"/>
    <mergeCell ref="E6:F6"/>
    <mergeCell ref="G6:H6"/>
  </mergeCells>
  <printOptions/>
  <pageMargins left="0.7086614173228347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7.421875" style="1" customWidth="1"/>
    <col min="2" max="2" width="33.28125" style="1" customWidth="1"/>
    <col min="3" max="3" width="8.00390625" style="1" customWidth="1"/>
    <col min="4" max="4" width="9.28125" style="1" customWidth="1"/>
    <col min="5" max="5" width="9.8515625" style="1" customWidth="1"/>
    <col min="6" max="6" width="10.421875" style="1" customWidth="1"/>
    <col min="7" max="7" width="8.8515625" style="1" customWidth="1"/>
    <col min="8" max="8" width="12.421875" style="1" customWidth="1"/>
    <col min="9" max="9" width="20.28125" style="1" customWidth="1"/>
    <col min="10" max="16384" width="9.00390625" style="1" customWidth="1"/>
  </cols>
  <sheetData>
    <row r="1" spans="1:9" ht="26.2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">
      <c r="A2" s="12" t="s">
        <v>142</v>
      </c>
      <c r="B2" s="12"/>
      <c r="C2" s="12"/>
      <c r="D2" s="12"/>
      <c r="E2" s="12"/>
      <c r="F2" s="12"/>
      <c r="G2" s="12"/>
      <c r="H2" s="12"/>
      <c r="I2" s="12"/>
    </row>
    <row r="3" spans="1:9" ht="21">
      <c r="A3" s="12" t="s">
        <v>44</v>
      </c>
      <c r="B3" s="12"/>
      <c r="C3" s="12"/>
      <c r="D3" s="12"/>
      <c r="E3" s="12"/>
      <c r="F3" s="178" t="s">
        <v>148</v>
      </c>
      <c r="G3" s="12"/>
      <c r="H3" s="12"/>
      <c r="I3" s="12"/>
    </row>
    <row r="4" spans="1:9" ht="21">
      <c r="A4" s="12" t="s">
        <v>38</v>
      </c>
      <c r="B4" s="12"/>
      <c r="C4" s="12"/>
      <c r="D4" s="12" t="s">
        <v>92</v>
      </c>
      <c r="E4" s="12"/>
      <c r="F4" s="12"/>
      <c r="G4" s="13"/>
      <c r="H4" s="13"/>
      <c r="I4" s="13"/>
    </row>
    <row r="5" spans="1:9" ht="21">
      <c r="A5" s="12" t="s">
        <v>119</v>
      </c>
      <c r="B5" s="13"/>
      <c r="C5" s="13"/>
      <c r="D5" s="13"/>
      <c r="E5" s="13"/>
      <c r="F5" s="13"/>
      <c r="G5" s="13"/>
      <c r="H5" s="13"/>
      <c r="I5" s="13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29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0"/>
    </row>
    <row r="8" spans="1:9" ht="21">
      <c r="A8" s="16"/>
      <c r="B8" s="17" t="s">
        <v>10</v>
      </c>
      <c r="C8" s="16"/>
      <c r="D8" s="16"/>
      <c r="E8" s="16"/>
      <c r="F8" s="16"/>
      <c r="G8" s="16"/>
      <c r="H8" s="16"/>
      <c r="I8" s="16"/>
    </row>
    <row r="9" spans="1:9" ht="21">
      <c r="A9" s="19">
        <v>1</v>
      </c>
      <c r="B9" s="20" t="s">
        <v>11</v>
      </c>
      <c r="C9" s="19">
        <v>2</v>
      </c>
      <c r="D9" s="19" t="s">
        <v>22</v>
      </c>
      <c r="E9" s="21">
        <v>0</v>
      </c>
      <c r="F9" s="40">
        <f>C9*E9</f>
        <v>0</v>
      </c>
      <c r="G9" s="21">
        <v>99</v>
      </c>
      <c r="H9" s="40">
        <f>C9*G9</f>
        <v>198</v>
      </c>
      <c r="I9" s="40">
        <f>F9+H9</f>
        <v>198</v>
      </c>
    </row>
    <row r="10" spans="1:9" ht="21">
      <c r="A10" s="19">
        <v>2</v>
      </c>
      <c r="B10" s="20" t="s">
        <v>12</v>
      </c>
      <c r="C10" s="19">
        <v>0.1</v>
      </c>
      <c r="D10" s="19" t="s">
        <v>22</v>
      </c>
      <c r="E10" s="21">
        <v>1350</v>
      </c>
      <c r="F10" s="40">
        <f aca="true" t="shared" si="0" ref="F10:F17">C10*E10</f>
        <v>135</v>
      </c>
      <c r="G10" s="21">
        <v>346</v>
      </c>
      <c r="H10" s="40">
        <f aca="true" t="shared" si="1" ref="H10:H17">C10*G10</f>
        <v>34.6</v>
      </c>
      <c r="I10" s="40">
        <f aca="true" t="shared" si="2" ref="I10:I17">F10+H10</f>
        <v>169.6</v>
      </c>
    </row>
    <row r="11" spans="1:9" ht="21">
      <c r="A11" s="19">
        <v>3</v>
      </c>
      <c r="B11" s="20" t="s">
        <v>13</v>
      </c>
      <c r="C11" s="19">
        <v>2.9</v>
      </c>
      <c r="D11" s="19" t="s">
        <v>23</v>
      </c>
      <c r="E11" s="21">
        <v>400</v>
      </c>
      <c r="F11" s="40">
        <f t="shared" si="0"/>
        <v>1160</v>
      </c>
      <c r="G11" s="21">
        <v>115</v>
      </c>
      <c r="H11" s="40">
        <f t="shared" si="1"/>
        <v>333.5</v>
      </c>
      <c r="I11" s="40">
        <f t="shared" si="2"/>
        <v>1493.5</v>
      </c>
    </row>
    <row r="12" spans="1:9" ht="21">
      <c r="A12" s="19">
        <v>4</v>
      </c>
      <c r="B12" s="20" t="s">
        <v>27</v>
      </c>
      <c r="C12" s="19">
        <v>1.7</v>
      </c>
      <c r="D12" s="19" t="s">
        <v>29</v>
      </c>
      <c r="E12" s="21">
        <v>50</v>
      </c>
      <c r="F12" s="40">
        <f t="shared" si="0"/>
        <v>85</v>
      </c>
      <c r="G12" s="21">
        <v>8</v>
      </c>
      <c r="H12" s="40">
        <f t="shared" si="1"/>
        <v>13.6</v>
      </c>
      <c r="I12" s="40">
        <f t="shared" si="2"/>
        <v>98.6</v>
      </c>
    </row>
    <row r="13" spans="1:9" ht="21">
      <c r="A13" s="19">
        <v>5</v>
      </c>
      <c r="B13" s="20" t="s">
        <v>28</v>
      </c>
      <c r="C13" s="23">
        <v>3.31</v>
      </c>
      <c r="D13" s="19" t="s">
        <v>29</v>
      </c>
      <c r="E13" s="21">
        <v>184</v>
      </c>
      <c r="F13" s="40">
        <f t="shared" si="0"/>
        <v>609.04</v>
      </c>
      <c r="G13" s="21">
        <v>30</v>
      </c>
      <c r="H13" s="40">
        <f t="shared" si="1"/>
        <v>99.3</v>
      </c>
      <c r="I13" s="40">
        <f t="shared" si="2"/>
        <v>708.3399999999999</v>
      </c>
    </row>
    <row r="14" spans="1:9" ht="21">
      <c r="A14" s="19">
        <v>6</v>
      </c>
      <c r="B14" s="20" t="s">
        <v>20</v>
      </c>
      <c r="C14" s="19">
        <v>0.34</v>
      </c>
      <c r="D14" s="19" t="s">
        <v>22</v>
      </c>
      <c r="E14" s="21">
        <v>1635</v>
      </c>
      <c r="F14" s="40">
        <f t="shared" si="0"/>
        <v>555.9000000000001</v>
      </c>
      <c r="G14" s="21">
        <v>436</v>
      </c>
      <c r="H14" s="40">
        <f t="shared" si="1"/>
        <v>148.24</v>
      </c>
      <c r="I14" s="40">
        <f t="shared" si="2"/>
        <v>704.1400000000001</v>
      </c>
    </row>
    <row r="15" spans="1:9" ht="21">
      <c r="A15" s="19">
        <v>7</v>
      </c>
      <c r="B15" s="20" t="s">
        <v>21</v>
      </c>
      <c r="C15" s="19">
        <v>0.9</v>
      </c>
      <c r="D15" s="19" t="s">
        <v>24</v>
      </c>
      <c r="E15" s="21">
        <v>30</v>
      </c>
      <c r="F15" s="40">
        <f t="shared" si="0"/>
        <v>27</v>
      </c>
      <c r="G15" s="21">
        <v>0</v>
      </c>
      <c r="H15" s="40">
        <f t="shared" si="1"/>
        <v>0</v>
      </c>
      <c r="I15" s="40">
        <f t="shared" si="2"/>
        <v>27</v>
      </c>
    </row>
    <row r="16" spans="1:15" ht="21">
      <c r="A16" s="19">
        <v>8</v>
      </c>
      <c r="B16" s="20" t="s">
        <v>14</v>
      </c>
      <c r="C16" s="19">
        <v>0.9</v>
      </c>
      <c r="D16" s="19" t="s">
        <v>24</v>
      </c>
      <c r="E16" s="21">
        <v>30</v>
      </c>
      <c r="F16" s="40">
        <f t="shared" si="0"/>
        <v>27</v>
      </c>
      <c r="G16" s="21">
        <v>0</v>
      </c>
      <c r="H16" s="40">
        <f t="shared" si="1"/>
        <v>0</v>
      </c>
      <c r="I16" s="40">
        <f t="shared" si="2"/>
        <v>27</v>
      </c>
      <c r="O16" s="1" t="s">
        <v>31</v>
      </c>
    </row>
    <row r="17" spans="1:9" ht="18.75" customHeight="1">
      <c r="A17" s="19">
        <v>9</v>
      </c>
      <c r="B17" s="20" t="s">
        <v>15</v>
      </c>
      <c r="C17" s="19">
        <v>1</v>
      </c>
      <c r="D17" s="19" t="s">
        <v>25</v>
      </c>
      <c r="E17" s="21">
        <v>0</v>
      </c>
      <c r="F17" s="40">
        <f t="shared" si="0"/>
        <v>0</v>
      </c>
      <c r="G17" s="21">
        <v>1500</v>
      </c>
      <c r="H17" s="40">
        <f t="shared" si="1"/>
        <v>1500</v>
      </c>
      <c r="I17" s="40">
        <f t="shared" si="2"/>
        <v>1500</v>
      </c>
    </row>
    <row r="18" spans="1:9" ht="21.75" customHeight="1">
      <c r="A18" s="84"/>
      <c r="B18" s="85"/>
      <c r="C18" s="84"/>
      <c r="D18" s="85"/>
      <c r="E18" s="85"/>
      <c r="F18" s="85"/>
      <c r="G18" s="85"/>
      <c r="H18" s="85"/>
      <c r="I18" s="85"/>
    </row>
    <row r="19" spans="1:9" s="5" customFormat="1" ht="21.75" thickBot="1">
      <c r="A19" s="139"/>
      <c r="B19" s="138" t="s">
        <v>16</v>
      </c>
      <c r="C19" s="139"/>
      <c r="D19" s="139"/>
      <c r="E19" s="139"/>
      <c r="F19" s="145">
        <f>SUM(F9:F18)</f>
        <v>2598.94</v>
      </c>
      <c r="G19" s="139"/>
      <c r="H19" s="145">
        <f>SUM(H9:H18)</f>
        <v>2327.24</v>
      </c>
      <c r="I19" s="139">
        <f>F19+H19</f>
        <v>4926.18</v>
      </c>
    </row>
    <row r="20" spans="1:9" s="5" customFormat="1" ht="21.75" thickBot="1">
      <c r="A20" s="333" t="s">
        <v>42</v>
      </c>
      <c r="B20" s="334"/>
      <c r="C20" s="334"/>
      <c r="D20" s="334"/>
      <c r="E20" s="334"/>
      <c r="F20" s="334"/>
      <c r="G20" s="334"/>
      <c r="H20" s="335"/>
      <c r="I20" s="49">
        <f>SUM(I9:I17)</f>
        <v>4926.18</v>
      </c>
    </row>
    <row r="21" spans="1:9" s="5" customFormat="1" ht="21">
      <c r="A21" s="25"/>
      <c r="B21" s="90" t="s">
        <v>40</v>
      </c>
      <c r="C21" s="59">
        <f>I20</f>
        <v>4926.18</v>
      </c>
      <c r="D21" s="25" t="s">
        <v>41</v>
      </c>
      <c r="E21" s="327" t="s">
        <v>90</v>
      </c>
      <c r="F21" s="327"/>
      <c r="G21" s="327"/>
      <c r="H21" s="327"/>
      <c r="I21" s="25"/>
    </row>
    <row r="22" spans="1:9" ht="21">
      <c r="A22" s="326"/>
      <c r="B22" s="326"/>
      <c r="C22" s="326"/>
      <c r="D22" s="14"/>
      <c r="E22" s="326"/>
      <c r="F22" s="326"/>
      <c r="G22" s="326"/>
      <c r="H22" s="326"/>
      <c r="I22" s="14"/>
    </row>
    <row r="23" spans="1:9" ht="2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1">
      <c r="A25" s="14"/>
      <c r="B25" s="14"/>
      <c r="C25" s="14"/>
      <c r="D25" s="14"/>
      <c r="E25" s="14"/>
      <c r="F25" s="14"/>
      <c r="G25" s="14"/>
      <c r="H25" s="14"/>
      <c r="I25" s="14"/>
    </row>
  </sheetData>
  <sheetProtection/>
  <mergeCells count="11">
    <mergeCell ref="A1:I1"/>
    <mergeCell ref="A6:A7"/>
    <mergeCell ref="B6:B7"/>
    <mergeCell ref="C6:D6"/>
    <mergeCell ref="I6:I7"/>
    <mergeCell ref="A20:H20"/>
    <mergeCell ref="E6:F6"/>
    <mergeCell ref="G6:H6"/>
    <mergeCell ref="E21:H21"/>
    <mergeCell ref="A22:C22"/>
    <mergeCell ref="E22:H22"/>
  </mergeCells>
  <printOptions/>
  <pageMargins left="0.9055118110236221" right="0.1968503937007874" top="0.5905511811023623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21"/>
    </sheetView>
  </sheetViews>
  <sheetFormatPr defaultColWidth="9.140625" defaultRowHeight="15"/>
  <cols>
    <col min="1" max="1" width="3.57421875" style="1" customWidth="1"/>
    <col min="2" max="2" width="47.28125" style="1" customWidth="1"/>
    <col min="3" max="3" width="8.8515625" style="1" customWidth="1"/>
    <col min="4" max="4" width="10.140625" style="1" customWidth="1"/>
    <col min="5" max="5" width="9.00390625" style="1" customWidth="1"/>
    <col min="6" max="6" width="7.00390625" style="1" customWidth="1"/>
    <col min="7" max="7" width="7.8515625" style="1" customWidth="1"/>
    <col min="8" max="8" width="7.7109375" style="1" customWidth="1"/>
    <col min="9" max="9" width="16.57421875" style="1" customWidth="1"/>
    <col min="10" max="16384" width="9.00390625" style="1" customWidth="1"/>
  </cols>
  <sheetData>
    <row r="1" spans="1:9" ht="26.2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">
      <c r="A2" s="12" t="s">
        <v>143</v>
      </c>
      <c r="B2" s="12"/>
      <c r="C2" s="12"/>
      <c r="D2" s="12"/>
      <c r="E2" s="12"/>
      <c r="F2" s="12"/>
      <c r="G2" s="12"/>
      <c r="H2" s="12"/>
      <c r="I2" s="12"/>
    </row>
    <row r="3" spans="1:9" ht="21">
      <c r="A3" s="12" t="s">
        <v>44</v>
      </c>
      <c r="B3" s="12"/>
      <c r="C3" s="12"/>
      <c r="D3" s="12"/>
      <c r="E3" s="178" t="s">
        <v>148</v>
      </c>
      <c r="F3" s="12"/>
      <c r="G3" s="12"/>
      <c r="H3" s="12"/>
      <c r="I3" s="12"/>
    </row>
    <row r="4" spans="1:9" ht="21">
      <c r="A4" s="12" t="s">
        <v>38</v>
      </c>
      <c r="B4" s="12"/>
      <c r="C4" s="12"/>
      <c r="D4" s="12" t="s">
        <v>92</v>
      </c>
      <c r="E4" s="12"/>
      <c r="F4" s="12"/>
      <c r="G4" s="13"/>
      <c r="H4" s="13"/>
      <c r="I4" s="13"/>
    </row>
    <row r="5" spans="1:9" ht="21">
      <c r="A5" s="12" t="s">
        <v>119</v>
      </c>
      <c r="B5" s="13"/>
      <c r="C5" s="13"/>
      <c r="D5" s="13"/>
      <c r="E5" s="13"/>
      <c r="F5" s="13"/>
      <c r="G5" s="13"/>
      <c r="H5" s="13"/>
      <c r="I5" s="13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29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0"/>
    </row>
    <row r="8" spans="1:9" ht="21">
      <c r="A8" s="16"/>
      <c r="B8" s="17" t="s">
        <v>10</v>
      </c>
      <c r="C8" s="16"/>
      <c r="D8" s="16"/>
      <c r="E8" s="16"/>
      <c r="F8" s="16"/>
      <c r="G8" s="16"/>
      <c r="H8" s="16"/>
      <c r="I8" s="16"/>
    </row>
    <row r="9" spans="1:9" ht="21">
      <c r="A9" s="19">
        <v>1</v>
      </c>
      <c r="B9" s="20" t="s">
        <v>11</v>
      </c>
      <c r="C9" s="19">
        <v>2</v>
      </c>
      <c r="D9" s="19" t="s">
        <v>22</v>
      </c>
      <c r="E9" s="21">
        <v>0</v>
      </c>
      <c r="F9" s="40">
        <f>C9*E9</f>
        <v>0</v>
      </c>
      <c r="G9" s="21">
        <v>99</v>
      </c>
      <c r="H9" s="40">
        <f>C9*G9</f>
        <v>198</v>
      </c>
      <c r="I9" s="40">
        <f>F9+H9</f>
        <v>198</v>
      </c>
    </row>
    <row r="10" spans="1:9" ht="21">
      <c r="A10" s="19">
        <v>2</v>
      </c>
      <c r="B10" s="20" t="s">
        <v>12</v>
      </c>
      <c r="C10" s="19">
        <v>0.1</v>
      </c>
      <c r="D10" s="19" t="s">
        <v>22</v>
      </c>
      <c r="E10" s="21">
        <v>1350</v>
      </c>
      <c r="F10" s="40">
        <f aca="true" t="shared" si="0" ref="F10:F17">C10*E10</f>
        <v>135</v>
      </c>
      <c r="G10" s="21">
        <v>346</v>
      </c>
      <c r="H10" s="40">
        <f aca="true" t="shared" si="1" ref="H10:H17">C10*G10</f>
        <v>34.6</v>
      </c>
      <c r="I10" s="40">
        <f aca="true" t="shared" si="2" ref="I10:I17">F10+H10</f>
        <v>169.6</v>
      </c>
    </row>
    <row r="11" spans="1:9" ht="21">
      <c r="A11" s="19">
        <v>3</v>
      </c>
      <c r="B11" s="20" t="s">
        <v>13</v>
      </c>
      <c r="C11" s="19">
        <v>3.2</v>
      </c>
      <c r="D11" s="19" t="s">
        <v>23</v>
      </c>
      <c r="E11" s="21">
        <v>400</v>
      </c>
      <c r="F11" s="40">
        <f t="shared" si="0"/>
        <v>1280</v>
      </c>
      <c r="G11" s="21">
        <v>115</v>
      </c>
      <c r="H11" s="40">
        <f t="shared" si="1"/>
        <v>368</v>
      </c>
      <c r="I11" s="40">
        <f t="shared" si="2"/>
        <v>1648</v>
      </c>
    </row>
    <row r="12" spans="1:9" ht="21">
      <c r="A12" s="19">
        <v>4</v>
      </c>
      <c r="B12" s="20" t="s">
        <v>27</v>
      </c>
      <c r="C12" s="19">
        <v>1.9</v>
      </c>
      <c r="D12" s="19" t="s">
        <v>29</v>
      </c>
      <c r="E12" s="21">
        <v>50</v>
      </c>
      <c r="F12" s="40">
        <f t="shared" si="0"/>
        <v>95</v>
      </c>
      <c r="G12" s="21">
        <v>8</v>
      </c>
      <c r="H12" s="40">
        <f t="shared" si="1"/>
        <v>15.2</v>
      </c>
      <c r="I12" s="40">
        <f t="shared" si="2"/>
        <v>110.2</v>
      </c>
    </row>
    <row r="13" spans="1:9" ht="21">
      <c r="A13" s="19">
        <v>5</v>
      </c>
      <c r="B13" s="20" t="s">
        <v>28</v>
      </c>
      <c r="C13" s="23">
        <v>3.61</v>
      </c>
      <c r="D13" s="19" t="s">
        <v>29</v>
      </c>
      <c r="E13" s="21">
        <v>184</v>
      </c>
      <c r="F13" s="40">
        <f t="shared" si="0"/>
        <v>664.24</v>
      </c>
      <c r="G13" s="21">
        <v>30</v>
      </c>
      <c r="H13" s="40">
        <f t="shared" si="1"/>
        <v>108.3</v>
      </c>
      <c r="I13" s="40">
        <f t="shared" si="2"/>
        <v>772.54</v>
      </c>
    </row>
    <row r="14" spans="1:9" ht="21">
      <c r="A14" s="19">
        <v>6</v>
      </c>
      <c r="B14" s="20" t="s">
        <v>20</v>
      </c>
      <c r="C14" s="19">
        <v>0.36</v>
      </c>
      <c r="D14" s="19" t="s">
        <v>22</v>
      </c>
      <c r="E14" s="21">
        <v>1635</v>
      </c>
      <c r="F14" s="40">
        <f t="shared" si="0"/>
        <v>588.6</v>
      </c>
      <c r="G14" s="21">
        <v>436</v>
      </c>
      <c r="H14" s="40">
        <f t="shared" si="1"/>
        <v>156.96</v>
      </c>
      <c r="I14" s="40">
        <f t="shared" si="2"/>
        <v>745.5600000000001</v>
      </c>
    </row>
    <row r="15" spans="1:9" ht="21">
      <c r="A15" s="19">
        <v>7</v>
      </c>
      <c r="B15" s="20" t="s">
        <v>21</v>
      </c>
      <c r="C15" s="19">
        <v>0.9</v>
      </c>
      <c r="D15" s="19" t="s">
        <v>24</v>
      </c>
      <c r="E15" s="21">
        <v>30</v>
      </c>
      <c r="F15" s="40">
        <f t="shared" si="0"/>
        <v>27</v>
      </c>
      <c r="G15" s="21">
        <v>0</v>
      </c>
      <c r="H15" s="40">
        <f t="shared" si="1"/>
        <v>0</v>
      </c>
      <c r="I15" s="40">
        <f t="shared" si="2"/>
        <v>27</v>
      </c>
    </row>
    <row r="16" spans="1:9" ht="21">
      <c r="A16" s="19">
        <v>8</v>
      </c>
      <c r="B16" s="20" t="s">
        <v>14</v>
      </c>
      <c r="C16" s="19">
        <v>0.9</v>
      </c>
      <c r="D16" s="19" t="s">
        <v>24</v>
      </c>
      <c r="E16" s="21">
        <v>30</v>
      </c>
      <c r="F16" s="40">
        <f t="shared" si="0"/>
        <v>27</v>
      </c>
      <c r="G16" s="21">
        <v>0</v>
      </c>
      <c r="H16" s="40">
        <f t="shared" si="1"/>
        <v>0</v>
      </c>
      <c r="I16" s="40">
        <f t="shared" si="2"/>
        <v>27</v>
      </c>
    </row>
    <row r="17" spans="1:9" ht="21.75" customHeight="1">
      <c r="A17" s="19">
        <v>9</v>
      </c>
      <c r="B17" s="20" t="s">
        <v>15</v>
      </c>
      <c r="C17" s="19">
        <v>1</v>
      </c>
      <c r="D17" s="19" t="s">
        <v>25</v>
      </c>
      <c r="E17" s="21">
        <v>0</v>
      </c>
      <c r="F17" s="40">
        <f t="shared" si="0"/>
        <v>0</v>
      </c>
      <c r="G17" s="21">
        <v>1500</v>
      </c>
      <c r="H17" s="40">
        <f t="shared" si="1"/>
        <v>1500</v>
      </c>
      <c r="I17" s="40">
        <f t="shared" si="2"/>
        <v>1500</v>
      </c>
    </row>
    <row r="18" spans="1:9" ht="21.75" customHeight="1">
      <c r="A18" s="84"/>
      <c r="B18" s="85"/>
      <c r="C18" s="84"/>
      <c r="D18" s="84"/>
      <c r="E18" s="86"/>
      <c r="F18" s="88"/>
      <c r="G18" s="86"/>
      <c r="H18" s="88"/>
      <c r="I18" s="88"/>
    </row>
    <row r="19" spans="1:9" s="5" customFormat="1" ht="21.75" thickBot="1">
      <c r="A19" s="139"/>
      <c r="B19" s="138" t="s">
        <v>16</v>
      </c>
      <c r="C19" s="139"/>
      <c r="D19" s="139"/>
      <c r="E19" s="139"/>
      <c r="F19" s="145">
        <f>SUM(F9:F17)</f>
        <v>2816.8399999999997</v>
      </c>
      <c r="G19" s="139"/>
      <c r="H19" s="145">
        <f>SUM(H9:H17)</f>
        <v>2381.06</v>
      </c>
      <c r="I19" s="145">
        <f>H19+F19</f>
        <v>5197.9</v>
      </c>
    </row>
    <row r="20" spans="1:9" s="5" customFormat="1" ht="21.75" thickBot="1">
      <c r="A20" s="333" t="s">
        <v>42</v>
      </c>
      <c r="B20" s="334"/>
      <c r="C20" s="334"/>
      <c r="D20" s="334"/>
      <c r="E20" s="334"/>
      <c r="F20" s="334"/>
      <c r="G20" s="334"/>
      <c r="H20" s="335"/>
      <c r="I20" s="49">
        <f>SUM(I9:I17)</f>
        <v>5197.9</v>
      </c>
    </row>
    <row r="21" spans="1:9" s="5" customFormat="1" ht="21">
      <c r="A21" s="25"/>
      <c r="B21" s="90" t="s">
        <v>40</v>
      </c>
      <c r="C21" s="59">
        <f>I20</f>
        <v>5197.9</v>
      </c>
      <c r="D21" s="25" t="s">
        <v>41</v>
      </c>
      <c r="E21" s="336" t="s">
        <v>91</v>
      </c>
      <c r="F21" s="336"/>
      <c r="G21" s="336"/>
      <c r="H21" s="336"/>
      <c r="I21" s="336"/>
    </row>
    <row r="22" spans="1:9" s="5" customFormat="1" ht="21">
      <c r="A22" s="25"/>
      <c r="B22" s="25"/>
      <c r="C22" s="25"/>
      <c r="D22" s="25"/>
      <c r="E22" s="326"/>
      <c r="F22" s="326"/>
      <c r="G22" s="326"/>
      <c r="H22" s="326"/>
      <c r="I22" s="326"/>
    </row>
    <row r="23" spans="1:9" s="5" customFormat="1" ht="21">
      <c r="A23" s="25"/>
      <c r="B23" s="25"/>
      <c r="C23" s="25"/>
      <c r="D23" s="25"/>
      <c r="E23" s="326"/>
      <c r="F23" s="326"/>
      <c r="G23" s="326"/>
      <c r="H23" s="326"/>
      <c r="I23" s="326"/>
    </row>
    <row r="24" spans="1:9" s="5" customFormat="1" ht="21">
      <c r="A24" s="25"/>
      <c r="B24" s="25"/>
      <c r="C24" s="25"/>
      <c r="D24" s="25"/>
      <c r="E24" s="326"/>
      <c r="F24" s="326"/>
      <c r="G24" s="326"/>
      <c r="H24" s="326"/>
      <c r="I24" s="326"/>
    </row>
    <row r="25" spans="1:9" s="5" customFormat="1" ht="21">
      <c r="A25" s="25"/>
      <c r="B25" s="25"/>
      <c r="C25" s="25"/>
      <c r="D25" s="25"/>
      <c r="E25" s="326"/>
      <c r="F25" s="326"/>
      <c r="G25" s="326"/>
      <c r="H25" s="326"/>
      <c r="I25" s="326"/>
    </row>
    <row r="26" spans="1:9" s="5" customFormat="1" ht="21">
      <c r="A26" s="326"/>
      <c r="B26" s="326"/>
      <c r="C26" s="326"/>
      <c r="D26" s="14"/>
      <c r="E26" s="326"/>
      <c r="F26" s="326"/>
      <c r="G26" s="326"/>
      <c r="H26" s="326"/>
      <c r="I26" s="326"/>
    </row>
    <row r="27" spans="1:9" ht="21">
      <c r="A27" s="337"/>
      <c r="B27" s="337"/>
      <c r="C27" s="337"/>
      <c r="D27" s="14"/>
      <c r="E27" s="326"/>
      <c r="F27" s="326"/>
      <c r="G27" s="326"/>
      <c r="H27" s="326"/>
      <c r="I27" s="326"/>
    </row>
    <row r="28" spans="1:9" ht="21">
      <c r="A28" s="326"/>
      <c r="B28" s="326"/>
      <c r="C28" s="326"/>
      <c r="D28" s="14"/>
      <c r="E28" s="326"/>
      <c r="F28" s="326"/>
      <c r="G28" s="326"/>
      <c r="H28" s="326"/>
      <c r="I28" s="14"/>
    </row>
    <row r="29" spans="1:9" ht="21">
      <c r="A29" s="337"/>
      <c r="B29" s="337"/>
      <c r="C29" s="337"/>
      <c r="D29" s="14"/>
      <c r="E29" s="326"/>
      <c r="F29" s="326"/>
      <c r="G29" s="326"/>
      <c r="H29" s="326"/>
      <c r="I29" s="326"/>
    </row>
    <row r="30" spans="1:9" ht="21">
      <c r="A30" s="14"/>
      <c r="B30" s="14"/>
      <c r="C30" s="14"/>
      <c r="D30" s="14"/>
      <c r="E30" s="326"/>
      <c r="F30" s="326"/>
      <c r="G30" s="326"/>
      <c r="H30" s="326"/>
      <c r="I30" s="326"/>
    </row>
  </sheetData>
  <sheetProtection/>
  <mergeCells count="22">
    <mergeCell ref="E22:I22"/>
    <mergeCell ref="E23:I23"/>
    <mergeCell ref="E24:I24"/>
    <mergeCell ref="E25:I25"/>
    <mergeCell ref="A27:C27"/>
    <mergeCell ref="A26:C26"/>
    <mergeCell ref="A28:C28"/>
    <mergeCell ref="E28:H28"/>
    <mergeCell ref="E26:I26"/>
    <mergeCell ref="E27:I27"/>
    <mergeCell ref="A29:C29"/>
    <mergeCell ref="E29:I29"/>
    <mergeCell ref="E30:I30"/>
    <mergeCell ref="A1:I1"/>
    <mergeCell ref="A6:A7"/>
    <mergeCell ref="B6:B7"/>
    <mergeCell ref="C6:D6"/>
    <mergeCell ref="I6:I7"/>
    <mergeCell ref="E6:F6"/>
    <mergeCell ref="G6:H6"/>
    <mergeCell ref="A20:H20"/>
    <mergeCell ref="E21:I21"/>
  </mergeCells>
  <printOptions/>
  <pageMargins left="0.96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6">
      <selection activeCell="A1" sqref="A1:I21"/>
    </sheetView>
  </sheetViews>
  <sheetFormatPr defaultColWidth="9.140625" defaultRowHeight="15"/>
  <cols>
    <col min="1" max="1" width="5.8515625" style="1" customWidth="1"/>
    <col min="2" max="2" width="38.00390625" style="1" customWidth="1"/>
    <col min="3" max="3" width="7.28125" style="1" customWidth="1"/>
    <col min="4" max="4" width="9.421875" style="1" customWidth="1"/>
    <col min="5" max="5" width="10.57421875" style="1" customWidth="1"/>
    <col min="6" max="6" width="7.421875" style="31" customWidth="1"/>
    <col min="7" max="7" width="8.7109375" style="1" customWidth="1"/>
    <col min="8" max="8" width="13.28125" style="31" customWidth="1"/>
    <col min="9" max="9" width="19.28125" style="1" customWidth="1"/>
    <col min="10" max="16384" width="9.00390625" style="1" customWidth="1"/>
  </cols>
  <sheetData>
    <row r="1" spans="1:9" ht="26.2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">
      <c r="A2" s="12" t="s">
        <v>36</v>
      </c>
      <c r="B2" s="12"/>
      <c r="C2" s="12"/>
      <c r="D2" s="12"/>
      <c r="E2" s="12"/>
      <c r="F2" s="26"/>
      <c r="G2" s="12"/>
      <c r="H2" s="26"/>
      <c r="I2" s="12"/>
    </row>
    <row r="3" spans="1:9" ht="21">
      <c r="A3" s="12" t="s">
        <v>44</v>
      </c>
      <c r="B3" s="12"/>
      <c r="C3" s="12"/>
      <c r="D3" s="12"/>
      <c r="E3" s="12"/>
      <c r="F3" s="179" t="s">
        <v>148</v>
      </c>
      <c r="G3" s="12"/>
      <c r="H3" s="26"/>
      <c r="I3" s="12"/>
    </row>
    <row r="4" spans="1:9" ht="21">
      <c r="A4" s="12" t="s">
        <v>38</v>
      </c>
      <c r="B4" s="12"/>
      <c r="C4" s="12"/>
      <c r="D4" s="12" t="s">
        <v>92</v>
      </c>
      <c r="E4" s="12"/>
      <c r="F4" s="26"/>
      <c r="G4" s="13"/>
      <c r="H4" s="27"/>
      <c r="I4" s="13"/>
    </row>
    <row r="5" spans="1:9" ht="21">
      <c r="A5" s="12" t="s">
        <v>119</v>
      </c>
      <c r="B5" s="13"/>
      <c r="C5" s="13"/>
      <c r="D5" s="13"/>
      <c r="E5" s="13"/>
      <c r="F5" s="27"/>
      <c r="G5" s="13"/>
      <c r="H5" s="27"/>
      <c r="I5" s="13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29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0"/>
    </row>
    <row r="8" spans="1:9" ht="21">
      <c r="A8" s="19"/>
      <c r="B8" s="50" t="s">
        <v>17</v>
      </c>
      <c r="C8" s="16"/>
      <c r="D8" s="16"/>
      <c r="E8" s="16"/>
      <c r="F8" s="46"/>
      <c r="G8" s="16"/>
      <c r="H8" s="46"/>
      <c r="I8" s="16"/>
    </row>
    <row r="9" spans="1:9" ht="21">
      <c r="A9" s="19"/>
      <c r="B9" s="20" t="s">
        <v>18</v>
      </c>
      <c r="C9" s="51"/>
      <c r="D9" s="51"/>
      <c r="E9" s="51"/>
      <c r="F9" s="52"/>
      <c r="G9" s="51"/>
      <c r="H9" s="52"/>
      <c r="I9" s="51"/>
    </row>
    <row r="10" spans="1:9" ht="21">
      <c r="A10" s="19">
        <v>1</v>
      </c>
      <c r="B10" s="20" t="s">
        <v>19</v>
      </c>
      <c r="C10" s="19">
        <v>0.045</v>
      </c>
      <c r="D10" s="19" t="s">
        <v>22</v>
      </c>
      <c r="E10" s="21">
        <v>1350</v>
      </c>
      <c r="F10" s="40">
        <f>C10*E10</f>
        <v>60.75</v>
      </c>
      <c r="G10" s="21">
        <v>346</v>
      </c>
      <c r="H10" s="40">
        <f>C10*G10</f>
        <v>15.57</v>
      </c>
      <c r="I10" s="40">
        <f>(E10+G10)*C10</f>
        <v>76.32</v>
      </c>
    </row>
    <row r="11" spans="1:9" ht="21">
      <c r="A11" s="19">
        <v>2</v>
      </c>
      <c r="B11" s="20" t="s">
        <v>32</v>
      </c>
      <c r="C11" s="19">
        <v>2</v>
      </c>
      <c r="D11" s="19" t="s">
        <v>29</v>
      </c>
      <c r="E11" s="21">
        <v>50</v>
      </c>
      <c r="F11" s="40">
        <f aca="true" t="shared" si="0" ref="F11:F16">C11*E11</f>
        <v>100</v>
      </c>
      <c r="G11" s="21">
        <v>8</v>
      </c>
      <c r="H11" s="40">
        <f aca="true" t="shared" si="1" ref="H11:H16">C11*G11</f>
        <v>16</v>
      </c>
      <c r="I11" s="40">
        <f aca="true" t="shared" si="2" ref="I11:I16">(E11+G11)*C11</f>
        <v>116</v>
      </c>
    </row>
    <row r="12" spans="1:9" ht="21">
      <c r="A12" s="19">
        <v>3</v>
      </c>
      <c r="B12" s="20" t="s">
        <v>33</v>
      </c>
      <c r="C12" s="19">
        <v>1.5</v>
      </c>
      <c r="D12" s="19" t="s">
        <v>29</v>
      </c>
      <c r="E12" s="21">
        <v>184</v>
      </c>
      <c r="F12" s="40">
        <f t="shared" si="0"/>
        <v>276</v>
      </c>
      <c r="G12" s="21">
        <v>30</v>
      </c>
      <c r="H12" s="40">
        <f t="shared" si="1"/>
        <v>45</v>
      </c>
      <c r="I12" s="40">
        <f t="shared" si="2"/>
        <v>321</v>
      </c>
    </row>
    <row r="13" spans="1:11" ht="21">
      <c r="A13" s="19">
        <v>4</v>
      </c>
      <c r="B13" s="20" t="s">
        <v>13</v>
      </c>
      <c r="C13" s="19">
        <v>2.1</v>
      </c>
      <c r="D13" s="19" t="s">
        <v>23</v>
      </c>
      <c r="E13" s="21">
        <v>400</v>
      </c>
      <c r="F13" s="40">
        <f t="shared" si="0"/>
        <v>840</v>
      </c>
      <c r="G13" s="21">
        <v>80</v>
      </c>
      <c r="H13" s="40">
        <f t="shared" si="1"/>
        <v>168</v>
      </c>
      <c r="I13" s="40">
        <f t="shared" si="2"/>
        <v>1008</v>
      </c>
      <c r="K13" s="1" t="s">
        <v>34</v>
      </c>
    </row>
    <row r="14" spans="1:9" ht="21">
      <c r="A14" s="19">
        <v>5</v>
      </c>
      <c r="B14" s="20" t="s">
        <v>20</v>
      </c>
      <c r="C14" s="19">
        <v>0.21</v>
      </c>
      <c r="D14" s="19" t="s">
        <v>22</v>
      </c>
      <c r="E14" s="21">
        <v>1635</v>
      </c>
      <c r="F14" s="40">
        <f t="shared" si="0"/>
        <v>343.34999999999997</v>
      </c>
      <c r="G14" s="21">
        <v>436</v>
      </c>
      <c r="H14" s="40">
        <f t="shared" si="1"/>
        <v>91.56</v>
      </c>
      <c r="I14" s="40">
        <f t="shared" si="2"/>
        <v>434.90999999999997</v>
      </c>
    </row>
    <row r="15" spans="1:9" ht="21">
      <c r="A15" s="19">
        <v>6</v>
      </c>
      <c r="B15" s="20" t="s">
        <v>21</v>
      </c>
      <c r="C15" s="23">
        <v>0.45</v>
      </c>
      <c r="D15" s="19" t="s">
        <v>24</v>
      </c>
      <c r="E15" s="21">
        <v>30</v>
      </c>
      <c r="F15" s="40">
        <f t="shared" si="0"/>
        <v>13.5</v>
      </c>
      <c r="G15" s="21">
        <v>0</v>
      </c>
      <c r="H15" s="40">
        <f t="shared" si="1"/>
        <v>0</v>
      </c>
      <c r="I15" s="40">
        <f t="shared" si="2"/>
        <v>13.5</v>
      </c>
    </row>
    <row r="16" spans="1:9" ht="21">
      <c r="A16" s="19">
        <v>7</v>
      </c>
      <c r="B16" s="20" t="s">
        <v>14</v>
      </c>
      <c r="C16" s="19">
        <v>0.525</v>
      </c>
      <c r="D16" s="19" t="s">
        <v>24</v>
      </c>
      <c r="E16" s="21">
        <v>30</v>
      </c>
      <c r="F16" s="40">
        <f t="shared" si="0"/>
        <v>15.75</v>
      </c>
      <c r="G16" s="21">
        <v>0</v>
      </c>
      <c r="H16" s="40">
        <f t="shared" si="1"/>
        <v>0</v>
      </c>
      <c r="I16" s="40">
        <f t="shared" si="2"/>
        <v>15.75</v>
      </c>
    </row>
    <row r="17" spans="1:9" ht="21">
      <c r="A17" s="85"/>
      <c r="B17" s="85"/>
      <c r="C17" s="84"/>
      <c r="D17" s="84"/>
      <c r="E17" s="86"/>
      <c r="F17" s="88"/>
      <c r="G17" s="86"/>
      <c r="H17" s="88"/>
      <c r="I17" s="88"/>
    </row>
    <row r="18" spans="1:9" ht="21">
      <c r="A18" s="139"/>
      <c r="B18" s="138" t="s">
        <v>16</v>
      </c>
      <c r="C18" s="139"/>
      <c r="D18" s="139"/>
      <c r="E18" s="139"/>
      <c r="F18" s="140">
        <f>SUM(F10:F17)</f>
        <v>1649.35</v>
      </c>
      <c r="G18" s="139"/>
      <c r="H18" s="140">
        <f>SUM(H10:H17)</f>
        <v>336.13</v>
      </c>
      <c r="I18" s="140">
        <f>F18+H18</f>
        <v>1985.48</v>
      </c>
    </row>
    <row r="19" spans="1:9" ht="21">
      <c r="A19" s="146"/>
      <c r="B19" s="136" t="s">
        <v>89</v>
      </c>
      <c r="C19" s="146"/>
      <c r="D19" s="146"/>
      <c r="E19" s="146"/>
      <c r="F19" s="147">
        <f>F18/3</f>
        <v>549.7833333333333</v>
      </c>
      <c r="G19" s="146"/>
      <c r="H19" s="147">
        <f>H18/3</f>
        <v>112.04333333333334</v>
      </c>
      <c r="I19" s="147">
        <f>F19+H19</f>
        <v>661.8266666666666</v>
      </c>
    </row>
    <row r="20" spans="1:9" ht="21">
      <c r="A20" s="314" t="s">
        <v>42</v>
      </c>
      <c r="B20" s="339"/>
      <c r="C20" s="339"/>
      <c r="D20" s="339"/>
      <c r="E20" s="339"/>
      <c r="F20" s="339"/>
      <c r="G20" s="339"/>
      <c r="H20" s="315"/>
      <c r="I20" s="60">
        <f>SUM(I10:I16)</f>
        <v>1985.48</v>
      </c>
    </row>
    <row r="21" spans="1:10" s="5" customFormat="1" ht="21">
      <c r="A21" s="25"/>
      <c r="B21" s="90" t="s">
        <v>35</v>
      </c>
      <c r="C21" s="59">
        <f>I20/3</f>
        <v>661.8266666666667</v>
      </c>
      <c r="D21" s="25" t="s">
        <v>37</v>
      </c>
      <c r="E21" s="338" t="s">
        <v>91</v>
      </c>
      <c r="F21" s="338"/>
      <c r="G21" s="338"/>
      <c r="H21" s="338"/>
      <c r="I21" s="338"/>
      <c r="J21" s="25"/>
    </row>
  </sheetData>
  <sheetProtection/>
  <mergeCells count="9">
    <mergeCell ref="E21:I21"/>
    <mergeCell ref="E6:F6"/>
    <mergeCell ref="G6:H6"/>
    <mergeCell ref="A1:I1"/>
    <mergeCell ref="A6:A7"/>
    <mergeCell ref="B6:B7"/>
    <mergeCell ref="C6:D6"/>
    <mergeCell ref="I6:I7"/>
    <mergeCell ref="A20:H20"/>
  </mergeCells>
  <printOptions/>
  <pageMargins left="0.9055118110236221" right="0.1968503937007874" top="0.5905511811023623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9"/>
    </sheetView>
  </sheetViews>
  <sheetFormatPr defaultColWidth="9.140625" defaultRowHeight="15"/>
  <cols>
    <col min="1" max="1" width="4.57421875" style="0" customWidth="1"/>
    <col min="2" max="2" width="35.57421875" style="0" customWidth="1"/>
    <col min="3" max="3" width="8.00390625" style="0" customWidth="1"/>
    <col min="4" max="4" width="9.28125" style="0" customWidth="1"/>
    <col min="5" max="5" width="13.421875" style="0" customWidth="1"/>
    <col min="6" max="6" width="11.140625" style="0" customWidth="1"/>
    <col min="7" max="7" width="12.140625" style="0" customWidth="1"/>
    <col min="8" max="8" width="13.28125" style="0" customWidth="1"/>
    <col min="9" max="9" width="15.421875" style="0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47</v>
      </c>
      <c r="B2" s="3"/>
      <c r="C2" s="3"/>
      <c r="D2" s="3"/>
      <c r="E2" s="3"/>
      <c r="F2" s="3"/>
      <c r="G2" s="3"/>
      <c r="H2" s="3"/>
      <c r="I2" s="3"/>
    </row>
    <row r="3" spans="1:9" ht="21">
      <c r="A3" s="3" t="s">
        <v>149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66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16"/>
      <c r="C5" s="1"/>
      <c r="D5" s="1"/>
      <c r="E5" s="1"/>
      <c r="F5" s="1"/>
      <c r="G5" s="1"/>
      <c r="H5" s="1"/>
      <c r="I5" s="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29" t="s">
        <v>9</v>
      </c>
    </row>
    <row r="7" spans="1:9" ht="39.75" customHeight="1">
      <c r="A7" s="330"/>
      <c r="B7" s="330"/>
      <c r="C7" s="15" t="s">
        <v>4</v>
      </c>
      <c r="D7" s="15" t="s">
        <v>5</v>
      </c>
      <c r="E7" s="73" t="s">
        <v>46</v>
      </c>
      <c r="F7" s="36" t="s">
        <v>45</v>
      </c>
      <c r="G7" s="73" t="s">
        <v>69</v>
      </c>
      <c r="H7" s="36" t="s">
        <v>45</v>
      </c>
      <c r="I7" s="330"/>
    </row>
    <row r="8" spans="1:9" ht="21">
      <c r="A8" s="18">
        <v>1</v>
      </c>
      <c r="B8" s="16" t="s">
        <v>48</v>
      </c>
      <c r="C8" s="38">
        <v>10</v>
      </c>
      <c r="D8" s="18" t="s">
        <v>23</v>
      </c>
      <c r="E8" s="69">
        <v>0</v>
      </c>
      <c r="F8" s="67">
        <f>E8*C8</f>
        <v>0</v>
      </c>
      <c r="G8" s="63">
        <v>15</v>
      </c>
      <c r="H8" s="64">
        <f>G8*C8</f>
        <v>150</v>
      </c>
      <c r="I8" s="38">
        <f>F8+H8</f>
        <v>150</v>
      </c>
    </row>
    <row r="9" spans="1:9" ht="21">
      <c r="A9" s="19">
        <v>2</v>
      </c>
      <c r="B9" s="20" t="s">
        <v>49</v>
      </c>
      <c r="C9" s="40">
        <v>0.8</v>
      </c>
      <c r="D9" s="19" t="s">
        <v>22</v>
      </c>
      <c r="E9" s="65">
        <v>0</v>
      </c>
      <c r="F9" s="71">
        <f aca="true" t="shared" si="0" ref="F9:F15">E9*C9</f>
        <v>0</v>
      </c>
      <c r="G9" s="65">
        <v>60</v>
      </c>
      <c r="H9" s="70">
        <f aca="true" t="shared" si="1" ref="H9:H15">G9*C9</f>
        <v>48</v>
      </c>
      <c r="I9" s="40">
        <f aca="true" t="shared" si="2" ref="I9:I15">F9+H9</f>
        <v>48</v>
      </c>
    </row>
    <row r="10" spans="1:9" ht="21">
      <c r="A10" s="19">
        <v>3</v>
      </c>
      <c r="B10" s="20" t="s">
        <v>50</v>
      </c>
      <c r="C10" s="40">
        <v>0.5</v>
      </c>
      <c r="D10" s="19" t="s">
        <v>22</v>
      </c>
      <c r="E10" s="65">
        <v>360</v>
      </c>
      <c r="F10" s="71">
        <f t="shared" si="0"/>
        <v>180</v>
      </c>
      <c r="G10" s="65">
        <v>91</v>
      </c>
      <c r="H10" s="70">
        <f t="shared" si="1"/>
        <v>45.5</v>
      </c>
      <c r="I10" s="40">
        <f t="shared" si="2"/>
        <v>225.5</v>
      </c>
    </row>
    <row r="11" spans="1:9" ht="21">
      <c r="A11" s="19">
        <v>4</v>
      </c>
      <c r="B11" s="20" t="s">
        <v>51</v>
      </c>
      <c r="C11" s="40">
        <v>5.8</v>
      </c>
      <c r="D11" s="19" t="s">
        <v>22</v>
      </c>
      <c r="E11" s="65">
        <v>1635</v>
      </c>
      <c r="F11" s="71">
        <f t="shared" si="0"/>
        <v>9483</v>
      </c>
      <c r="G11" s="65">
        <v>436</v>
      </c>
      <c r="H11" s="70">
        <f t="shared" si="1"/>
        <v>2528.7999999999997</v>
      </c>
      <c r="I11" s="40">
        <f t="shared" si="2"/>
        <v>12011.8</v>
      </c>
    </row>
    <row r="12" spans="1:9" ht="21">
      <c r="A12" s="19">
        <v>5</v>
      </c>
      <c r="B12" s="20" t="s">
        <v>52</v>
      </c>
      <c r="C12" s="40">
        <v>50.7</v>
      </c>
      <c r="D12" s="19" t="s">
        <v>29</v>
      </c>
      <c r="E12" s="65">
        <v>106</v>
      </c>
      <c r="F12" s="71">
        <f t="shared" si="0"/>
        <v>5374.200000000001</v>
      </c>
      <c r="G12" s="65">
        <v>17</v>
      </c>
      <c r="H12" s="70">
        <f t="shared" si="1"/>
        <v>861.9000000000001</v>
      </c>
      <c r="I12" s="40">
        <f t="shared" si="2"/>
        <v>6236.1</v>
      </c>
    </row>
    <row r="13" spans="1:9" ht="21">
      <c r="A13" s="19">
        <v>6</v>
      </c>
      <c r="B13" s="20" t="s">
        <v>21</v>
      </c>
      <c r="C13" s="40">
        <v>7.6</v>
      </c>
      <c r="D13" s="19" t="s">
        <v>24</v>
      </c>
      <c r="E13" s="65">
        <v>30</v>
      </c>
      <c r="F13" s="71">
        <f t="shared" si="0"/>
        <v>228</v>
      </c>
      <c r="G13" s="65">
        <v>0</v>
      </c>
      <c r="H13" s="70">
        <f t="shared" si="1"/>
        <v>0</v>
      </c>
      <c r="I13" s="40">
        <f t="shared" si="2"/>
        <v>228</v>
      </c>
    </row>
    <row r="14" spans="1:9" ht="21">
      <c r="A14" s="19">
        <v>7</v>
      </c>
      <c r="B14" s="20" t="s">
        <v>13</v>
      </c>
      <c r="C14" s="40">
        <v>22</v>
      </c>
      <c r="D14" s="19" t="s">
        <v>23</v>
      </c>
      <c r="E14" s="65">
        <v>456</v>
      </c>
      <c r="F14" s="71">
        <f t="shared" si="0"/>
        <v>10032</v>
      </c>
      <c r="G14" s="65">
        <v>154</v>
      </c>
      <c r="H14" s="70">
        <f t="shared" si="1"/>
        <v>3388</v>
      </c>
      <c r="I14" s="40">
        <f t="shared" si="2"/>
        <v>13420</v>
      </c>
    </row>
    <row r="15" spans="1:9" ht="21">
      <c r="A15" s="19">
        <v>8</v>
      </c>
      <c r="B15" s="20" t="s">
        <v>14</v>
      </c>
      <c r="C15" s="40">
        <v>8</v>
      </c>
      <c r="D15" s="19" t="s">
        <v>24</v>
      </c>
      <c r="E15" s="65">
        <v>30</v>
      </c>
      <c r="F15" s="71">
        <f t="shared" si="0"/>
        <v>240</v>
      </c>
      <c r="G15" s="65">
        <v>0</v>
      </c>
      <c r="H15" s="70">
        <f t="shared" si="1"/>
        <v>0</v>
      </c>
      <c r="I15" s="40">
        <f t="shared" si="2"/>
        <v>240</v>
      </c>
    </row>
    <row r="16" spans="1:9" ht="21">
      <c r="A16" s="85"/>
      <c r="B16" s="85"/>
      <c r="C16" s="85"/>
      <c r="D16" s="85"/>
      <c r="E16" s="85"/>
      <c r="F16" s="85"/>
      <c r="G16" s="85"/>
      <c r="H16" s="85"/>
      <c r="I16" s="85"/>
    </row>
    <row r="17" spans="1:9" ht="21.75" thickBot="1">
      <c r="A17" s="139"/>
      <c r="B17" s="138" t="s">
        <v>16</v>
      </c>
      <c r="C17" s="139"/>
      <c r="D17" s="139"/>
      <c r="E17" s="139"/>
      <c r="F17" s="145">
        <f>SUM(F8:F16)</f>
        <v>25537.2</v>
      </c>
      <c r="G17" s="139"/>
      <c r="H17" s="145">
        <f>SUM(H8:H15)</f>
        <v>7022.2</v>
      </c>
      <c r="I17" s="145">
        <f>H17+F17</f>
        <v>32559.4</v>
      </c>
    </row>
    <row r="18" spans="1:9" ht="21.75" thickBot="1">
      <c r="A18" s="333" t="s">
        <v>42</v>
      </c>
      <c r="B18" s="334"/>
      <c r="C18" s="334"/>
      <c r="D18" s="334"/>
      <c r="E18" s="334"/>
      <c r="F18" s="334"/>
      <c r="G18" s="334"/>
      <c r="H18" s="335"/>
      <c r="I18" s="49">
        <f>SUM(I8:I15)</f>
        <v>32559.4</v>
      </c>
    </row>
    <row r="19" spans="1:9" ht="21">
      <c r="A19" s="25"/>
      <c r="B19" s="150" t="s">
        <v>67</v>
      </c>
      <c r="C19" s="148">
        <f>I18/10</f>
        <v>3255.94</v>
      </c>
      <c r="D19" s="149" t="s">
        <v>37</v>
      </c>
      <c r="E19" s="336" t="s">
        <v>91</v>
      </c>
      <c r="F19" s="336"/>
      <c r="G19" s="336"/>
      <c r="H19" s="336"/>
      <c r="I19" s="336"/>
    </row>
    <row r="20" spans="1:9" ht="21">
      <c r="A20" s="5"/>
      <c r="B20" s="5"/>
      <c r="C20" s="6"/>
      <c r="D20" s="6"/>
      <c r="E20" s="6"/>
      <c r="F20" s="6"/>
      <c r="G20" s="6"/>
      <c r="H20" s="6"/>
      <c r="I20" s="6"/>
    </row>
    <row r="21" spans="1:9" ht="21">
      <c r="A21" s="1"/>
      <c r="B21" s="1"/>
      <c r="C21" s="1"/>
      <c r="D21" s="340"/>
      <c r="E21" s="340"/>
      <c r="F21" s="340"/>
      <c r="G21" s="340"/>
      <c r="H21" s="340"/>
      <c r="I21" s="340"/>
    </row>
    <row r="22" spans="1:9" ht="21">
      <c r="A22" s="341"/>
      <c r="B22" s="341"/>
      <c r="C22" s="341"/>
      <c r="D22" s="340"/>
      <c r="E22" s="340"/>
      <c r="F22" s="340"/>
      <c r="G22" s="340"/>
      <c r="H22" s="340"/>
      <c r="I22" s="340"/>
    </row>
    <row r="23" spans="1:9" ht="21">
      <c r="A23" s="1"/>
      <c r="B23" s="1"/>
      <c r="C23" s="1"/>
      <c r="D23" s="1"/>
      <c r="E23" s="10"/>
      <c r="F23" s="10"/>
      <c r="G23" s="10"/>
      <c r="H23" s="10"/>
      <c r="I23" s="10"/>
    </row>
    <row r="24" spans="1:9" ht="21">
      <c r="A24" s="341"/>
      <c r="B24" s="341"/>
      <c r="C24" s="341"/>
      <c r="D24" s="1"/>
      <c r="E24" s="340"/>
      <c r="F24" s="340"/>
      <c r="G24" s="340"/>
      <c r="H24" s="340"/>
      <c r="I24" s="340"/>
    </row>
  </sheetData>
  <sheetProtection/>
  <mergeCells count="14">
    <mergeCell ref="A18:H18"/>
    <mergeCell ref="E19:I19"/>
    <mergeCell ref="D21:I21"/>
    <mergeCell ref="A22:C22"/>
    <mergeCell ref="D22:I22"/>
    <mergeCell ref="A24:C24"/>
    <mergeCell ref="E24:I24"/>
    <mergeCell ref="A1:I1"/>
    <mergeCell ref="A6:A7"/>
    <mergeCell ref="B6:B7"/>
    <mergeCell ref="C6:D6"/>
    <mergeCell ref="I6:I7"/>
    <mergeCell ref="E6:F6"/>
    <mergeCell ref="G6:H6"/>
  </mergeCells>
  <printOptions/>
  <pageMargins left="0.7086614173228347" right="0" top="0.5905511811023623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A1" sqref="A1:I20"/>
    </sheetView>
  </sheetViews>
  <sheetFormatPr defaultColWidth="9.140625" defaultRowHeight="15"/>
  <cols>
    <col min="1" max="1" width="4.57421875" style="0" customWidth="1"/>
    <col min="2" max="2" width="45.00390625" style="0" customWidth="1"/>
    <col min="3" max="3" width="7.28125" style="0" customWidth="1"/>
    <col min="4" max="4" width="8.00390625" style="0" customWidth="1"/>
    <col min="5" max="5" width="10.140625" style="0" customWidth="1"/>
    <col min="6" max="6" width="13.421875" style="0" customWidth="1"/>
    <col min="7" max="7" width="9.421875" style="0" customWidth="1"/>
    <col min="8" max="8" width="10.421875" style="0" customWidth="1"/>
    <col min="9" max="9" width="15.28125" style="62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53</v>
      </c>
      <c r="B2" s="3"/>
      <c r="C2" s="3"/>
      <c r="D2" s="3"/>
      <c r="E2" s="3"/>
      <c r="F2" s="3"/>
      <c r="G2" s="3"/>
      <c r="H2" s="3"/>
      <c r="I2" s="61"/>
    </row>
    <row r="3" spans="1:9" ht="21">
      <c r="A3" s="3" t="s">
        <v>149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66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16"/>
      <c r="C5" s="1"/>
      <c r="D5" s="1"/>
      <c r="E5" s="1"/>
      <c r="F5" s="1"/>
      <c r="G5" s="1"/>
      <c r="H5" s="1"/>
      <c r="I5" s="3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2"/>
    </row>
    <row r="8" spans="1:9" ht="21">
      <c r="A8" s="18">
        <v>1</v>
      </c>
      <c r="B8" s="16" t="s">
        <v>48</v>
      </c>
      <c r="C8" s="38">
        <v>10</v>
      </c>
      <c r="D8" s="18" t="s">
        <v>23</v>
      </c>
      <c r="E8" s="69">
        <v>0</v>
      </c>
      <c r="F8" s="64">
        <f>E8*C8</f>
        <v>0</v>
      </c>
      <c r="G8" s="63">
        <v>15</v>
      </c>
      <c r="H8" s="64">
        <f>G8*C8</f>
        <v>150</v>
      </c>
      <c r="I8" s="38">
        <f>F8+H8</f>
        <v>150</v>
      </c>
    </row>
    <row r="9" spans="1:9" ht="21">
      <c r="A9" s="19">
        <v>2</v>
      </c>
      <c r="B9" s="20" t="s">
        <v>49</v>
      </c>
      <c r="C9" s="40">
        <v>0.8</v>
      </c>
      <c r="D9" s="19" t="s">
        <v>22</v>
      </c>
      <c r="E9" s="65">
        <v>0</v>
      </c>
      <c r="F9" s="70">
        <f aca="true" t="shared" si="0" ref="F9:F16">E9*C9</f>
        <v>0</v>
      </c>
      <c r="G9" s="65">
        <v>60</v>
      </c>
      <c r="H9" s="70">
        <f aca="true" t="shared" si="1" ref="H9:H16">G9*C9</f>
        <v>48</v>
      </c>
      <c r="I9" s="40">
        <f aca="true" t="shared" si="2" ref="I9:I16">F9+H9</f>
        <v>48</v>
      </c>
    </row>
    <row r="10" spans="1:9" ht="21">
      <c r="A10" s="19">
        <v>3</v>
      </c>
      <c r="B10" s="20" t="s">
        <v>50</v>
      </c>
      <c r="C10" s="40">
        <v>0.5</v>
      </c>
      <c r="D10" s="19" t="s">
        <v>22</v>
      </c>
      <c r="E10" s="65">
        <v>360</v>
      </c>
      <c r="F10" s="70">
        <f t="shared" si="0"/>
        <v>180</v>
      </c>
      <c r="G10" s="65">
        <v>91</v>
      </c>
      <c r="H10" s="70">
        <f t="shared" si="1"/>
        <v>45.5</v>
      </c>
      <c r="I10" s="40">
        <f t="shared" si="2"/>
        <v>225.5</v>
      </c>
    </row>
    <row r="11" spans="1:9" ht="21">
      <c r="A11" s="19">
        <v>4</v>
      </c>
      <c r="B11" s="20" t="s">
        <v>51</v>
      </c>
      <c r="C11" s="40">
        <v>5.8</v>
      </c>
      <c r="D11" s="19" t="s">
        <v>22</v>
      </c>
      <c r="E11" s="65">
        <v>1635</v>
      </c>
      <c r="F11" s="70">
        <f t="shared" si="0"/>
        <v>9483</v>
      </c>
      <c r="G11" s="65">
        <v>436</v>
      </c>
      <c r="H11" s="70">
        <f t="shared" si="1"/>
        <v>2528.7999999999997</v>
      </c>
      <c r="I11" s="40">
        <f t="shared" si="2"/>
        <v>12011.8</v>
      </c>
    </row>
    <row r="12" spans="1:9" ht="21">
      <c r="A12" s="19">
        <v>5</v>
      </c>
      <c r="B12" s="20" t="s">
        <v>52</v>
      </c>
      <c r="C12" s="40">
        <v>50.7</v>
      </c>
      <c r="D12" s="19" t="s">
        <v>29</v>
      </c>
      <c r="E12" s="65">
        <v>106</v>
      </c>
      <c r="F12" s="70">
        <f t="shared" si="0"/>
        <v>5374.200000000001</v>
      </c>
      <c r="G12" s="65">
        <v>17</v>
      </c>
      <c r="H12" s="70">
        <f t="shared" si="1"/>
        <v>861.9000000000001</v>
      </c>
      <c r="I12" s="40">
        <f t="shared" si="2"/>
        <v>6236.1</v>
      </c>
    </row>
    <row r="13" spans="1:9" ht="21">
      <c r="A13" s="19">
        <v>6</v>
      </c>
      <c r="B13" s="20" t="s">
        <v>21</v>
      </c>
      <c r="C13" s="40">
        <v>7.6</v>
      </c>
      <c r="D13" s="19" t="s">
        <v>24</v>
      </c>
      <c r="E13" s="65">
        <v>30</v>
      </c>
      <c r="F13" s="70">
        <f t="shared" si="0"/>
        <v>228</v>
      </c>
      <c r="G13" s="65">
        <v>0</v>
      </c>
      <c r="H13" s="70">
        <f t="shared" si="1"/>
        <v>0</v>
      </c>
      <c r="I13" s="40">
        <f t="shared" si="2"/>
        <v>228</v>
      </c>
    </row>
    <row r="14" spans="1:9" ht="21">
      <c r="A14" s="19">
        <v>7</v>
      </c>
      <c r="B14" s="20" t="s">
        <v>13</v>
      </c>
      <c r="C14" s="40">
        <v>22</v>
      </c>
      <c r="D14" s="19" t="s">
        <v>23</v>
      </c>
      <c r="E14" s="65">
        <v>456</v>
      </c>
      <c r="F14" s="70">
        <f t="shared" si="0"/>
        <v>10032</v>
      </c>
      <c r="G14" s="65">
        <v>154</v>
      </c>
      <c r="H14" s="70">
        <f t="shared" si="1"/>
        <v>3388</v>
      </c>
      <c r="I14" s="40">
        <f t="shared" si="2"/>
        <v>13420</v>
      </c>
    </row>
    <row r="15" spans="1:9" ht="21">
      <c r="A15" s="19">
        <v>8</v>
      </c>
      <c r="B15" s="20" t="s">
        <v>14</v>
      </c>
      <c r="C15" s="40">
        <v>8</v>
      </c>
      <c r="D15" s="19" t="s">
        <v>24</v>
      </c>
      <c r="E15" s="65">
        <v>30</v>
      </c>
      <c r="F15" s="70">
        <f t="shared" si="0"/>
        <v>240</v>
      </c>
      <c r="G15" s="65">
        <v>0</v>
      </c>
      <c r="H15" s="70">
        <f t="shared" si="1"/>
        <v>0</v>
      </c>
      <c r="I15" s="40">
        <f t="shared" si="2"/>
        <v>240</v>
      </c>
    </row>
    <row r="16" spans="1:9" ht="42">
      <c r="A16" s="68">
        <v>9</v>
      </c>
      <c r="B16" s="72" t="s">
        <v>68</v>
      </c>
      <c r="C16" s="40">
        <v>20</v>
      </c>
      <c r="D16" s="19" t="s">
        <v>25</v>
      </c>
      <c r="E16" s="65">
        <v>232</v>
      </c>
      <c r="F16" s="70">
        <f t="shared" si="0"/>
        <v>4640</v>
      </c>
      <c r="G16" s="65">
        <v>87</v>
      </c>
      <c r="H16" s="70">
        <f t="shared" si="1"/>
        <v>1740</v>
      </c>
      <c r="I16" s="40">
        <f t="shared" si="2"/>
        <v>6380</v>
      </c>
    </row>
    <row r="17" spans="1:9" ht="21">
      <c r="A17" s="85"/>
      <c r="B17" s="85"/>
      <c r="C17" s="85"/>
      <c r="D17" s="85"/>
      <c r="E17" s="85"/>
      <c r="F17" s="85"/>
      <c r="G17" s="85"/>
      <c r="H17" s="85"/>
      <c r="I17" s="89"/>
    </row>
    <row r="18" spans="1:9" ht="21.75" thickBot="1">
      <c r="A18" s="139"/>
      <c r="B18" s="138" t="s">
        <v>16</v>
      </c>
      <c r="C18" s="139"/>
      <c r="D18" s="139"/>
      <c r="E18" s="139"/>
      <c r="F18" s="145">
        <f>SUM(F8:F17)</f>
        <v>30177.2</v>
      </c>
      <c r="G18" s="139"/>
      <c r="H18" s="145">
        <f>SUM(H8:H17)</f>
        <v>8762.2</v>
      </c>
      <c r="I18" s="140">
        <f>F18+H18</f>
        <v>38939.4</v>
      </c>
    </row>
    <row r="19" spans="1:9" ht="21.75" thickBot="1">
      <c r="A19" s="333" t="s">
        <v>42</v>
      </c>
      <c r="B19" s="334"/>
      <c r="C19" s="334"/>
      <c r="D19" s="334"/>
      <c r="E19" s="334"/>
      <c r="F19" s="334"/>
      <c r="G19" s="334"/>
      <c r="H19" s="335"/>
      <c r="I19" s="49">
        <f>SUM(I8:I16)</f>
        <v>38939.4</v>
      </c>
    </row>
    <row r="20" spans="1:9" ht="21">
      <c r="A20" s="25"/>
      <c r="B20" s="150" t="s">
        <v>67</v>
      </c>
      <c r="C20" s="148">
        <f>I19/10</f>
        <v>3893.94</v>
      </c>
      <c r="D20" s="149" t="s">
        <v>37</v>
      </c>
      <c r="E20" s="336" t="s">
        <v>91</v>
      </c>
      <c r="F20" s="336"/>
      <c r="G20" s="336"/>
      <c r="H20" s="336"/>
      <c r="I20" s="336"/>
    </row>
    <row r="21" spans="1:9" ht="21">
      <c r="A21" s="341"/>
      <c r="B21" s="341"/>
      <c r="C21" s="341"/>
      <c r="D21" s="1"/>
      <c r="E21" s="340"/>
      <c r="F21" s="340"/>
      <c r="G21" s="340"/>
      <c r="H21" s="340"/>
      <c r="I21" s="340"/>
    </row>
  </sheetData>
  <sheetProtection/>
  <mergeCells count="11">
    <mergeCell ref="A1:I1"/>
    <mergeCell ref="A6:A7"/>
    <mergeCell ref="B6:B7"/>
    <mergeCell ref="C6:D6"/>
    <mergeCell ref="I6:I7"/>
    <mergeCell ref="A19:H19"/>
    <mergeCell ref="E6:F6"/>
    <mergeCell ref="G6:H6"/>
    <mergeCell ref="E20:I20"/>
    <mergeCell ref="A21:C21"/>
    <mergeCell ref="E21:I21"/>
  </mergeCells>
  <printOptions/>
  <pageMargins left="0.7086614173228347" right="0" top="0.5905511811023623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25"/>
    </sheetView>
  </sheetViews>
  <sheetFormatPr defaultColWidth="9.140625" defaultRowHeight="15"/>
  <cols>
    <col min="1" max="1" width="4.7109375" style="0" customWidth="1"/>
    <col min="2" max="2" width="43.28125" style="0" customWidth="1"/>
    <col min="3" max="3" width="10.57421875" style="0" customWidth="1"/>
    <col min="4" max="4" width="6.421875" style="0" customWidth="1"/>
    <col min="5" max="5" width="10.421875" style="0" customWidth="1"/>
    <col min="6" max="6" width="10.8515625" style="0" customWidth="1"/>
    <col min="7" max="7" width="9.7109375" style="0" customWidth="1"/>
    <col min="8" max="8" width="8.421875" style="0" customWidth="1"/>
    <col min="9" max="9" width="17.421875" style="62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93</v>
      </c>
      <c r="B2" s="3"/>
      <c r="C2" s="3"/>
      <c r="D2" s="3"/>
      <c r="E2" s="3"/>
      <c r="F2" s="3"/>
      <c r="G2" s="3"/>
      <c r="H2" s="3"/>
      <c r="I2" s="61"/>
    </row>
    <row r="3" spans="1:9" ht="21">
      <c r="A3" s="3" t="s">
        <v>150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66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"/>
      <c r="C5" s="1"/>
      <c r="D5" s="1"/>
      <c r="E5" s="1"/>
      <c r="F5" s="1"/>
      <c r="G5" s="1"/>
      <c r="H5" s="1"/>
      <c r="I5" s="3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2"/>
    </row>
    <row r="8" spans="1:9" ht="21">
      <c r="A8" s="18">
        <v>1</v>
      </c>
      <c r="B8" s="16" t="s">
        <v>43</v>
      </c>
      <c r="C8" s="38">
        <v>4</v>
      </c>
      <c r="D8" s="18" t="s">
        <v>23</v>
      </c>
      <c r="E8" s="63">
        <v>0</v>
      </c>
      <c r="F8" s="64">
        <f>E8*C8</f>
        <v>0</v>
      </c>
      <c r="G8" s="63">
        <v>15</v>
      </c>
      <c r="H8" s="64">
        <f>G8*C8</f>
        <v>60</v>
      </c>
      <c r="I8" s="38">
        <f>F8+H8</f>
        <v>60</v>
      </c>
    </row>
    <row r="9" spans="1:9" ht="21">
      <c r="A9" s="19">
        <v>2</v>
      </c>
      <c r="B9" s="20" t="s">
        <v>51</v>
      </c>
      <c r="C9" s="40">
        <v>0.8</v>
      </c>
      <c r="D9" s="19" t="s">
        <v>22</v>
      </c>
      <c r="E9" s="65">
        <v>1635</v>
      </c>
      <c r="F9" s="70">
        <f aca="true" t="shared" si="0" ref="F9:F20">E9*C9</f>
        <v>1308</v>
      </c>
      <c r="G9" s="65">
        <v>436</v>
      </c>
      <c r="H9" s="70">
        <f aca="true" t="shared" si="1" ref="H9:H20">G9*C9</f>
        <v>348.8</v>
      </c>
      <c r="I9" s="40">
        <f aca="true" t="shared" si="2" ref="I9:I20">F9+H9</f>
        <v>1656.8</v>
      </c>
    </row>
    <row r="10" spans="1:9" ht="21">
      <c r="A10" s="19">
        <v>3</v>
      </c>
      <c r="B10" s="20" t="s">
        <v>54</v>
      </c>
      <c r="C10" s="40">
        <v>9.1</v>
      </c>
      <c r="D10" s="19" t="s">
        <v>29</v>
      </c>
      <c r="E10" s="65">
        <v>50</v>
      </c>
      <c r="F10" s="70">
        <f t="shared" si="0"/>
        <v>455</v>
      </c>
      <c r="G10" s="65">
        <v>8</v>
      </c>
      <c r="H10" s="70">
        <f t="shared" si="1"/>
        <v>72.8</v>
      </c>
      <c r="I10" s="40">
        <f t="shared" si="2"/>
        <v>527.8</v>
      </c>
    </row>
    <row r="11" spans="1:9" ht="21">
      <c r="A11" s="19">
        <v>4</v>
      </c>
      <c r="B11" s="20" t="s">
        <v>21</v>
      </c>
      <c r="C11" s="40">
        <v>0.6</v>
      </c>
      <c r="D11" s="19" t="s">
        <v>24</v>
      </c>
      <c r="E11" s="65">
        <v>30</v>
      </c>
      <c r="F11" s="70">
        <f t="shared" si="0"/>
        <v>18</v>
      </c>
      <c r="G11" s="65">
        <v>0</v>
      </c>
      <c r="H11" s="70">
        <f t="shared" si="1"/>
        <v>0</v>
      </c>
      <c r="I11" s="40">
        <f t="shared" si="2"/>
        <v>18</v>
      </c>
    </row>
    <row r="12" spans="1:9" ht="21">
      <c r="A12" s="19">
        <v>5</v>
      </c>
      <c r="B12" s="20" t="s">
        <v>55</v>
      </c>
      <c r="C12" s="40">
        <v>12.8</v>
      </c>
      <c r="D12" s="19" t="s">
        <v>23</v>
      </c>
      <c r="E12" s="65">
        <v>156</v>
      </c>
      <c r="F12" s="70">
        <f t="shared" si="0"/>
        <v>1996.8000000000002</v>
      </c>
      <c r="G12" s="65">
        <v>89</v>
      </c>
      <c r="H12" s="70">
        <f t="shared" si="1"/>
        <v>1139.2</v>
      </c>
      <c r="I12" s="40">
        <f t="shared" si="2"/>
        <v>3136</v>
      </c>
    </row>
    <row r="13" spans="1:9" ht="21">
      <c r="A13" s="19">
        <v>6</v>
      </c>
      <c r="B13" s="20" t="s">
        <v>56</v>
      </c>
      <c r="C13" s="40">
        <v>1.5</v>
      </c>
      <c r="D13" s="19" t="s">
        <v>22</v>
      </c>
      <c r="E13" s="65">
        <v>360</v>
      </c>
      <c r="F13" s="70">
        <f t="shared" si="0"/>
        <v>540</v>
      </c>
      <c r="G13" s="65">
        <v>91</v>
      </c>
      <c r="H13" s="70">
        <f t="shared" si="1"/>
        <v>136.5</v>
      </c>
      <c r="I13" s="40">
        <f t="shared" si="2"/>
        <v>676.5</v>
      </c>
    </row>
    <row r="14" spans="1:9" ht="21">
      <c r="A14" s="19">
        <v>7</v>
      </c>
      <c r="B14" s="20" t="s">
        <v>57</v>
      </c>
      <c r="C14" s="40">
        <v>6.4</v>
      </c>
      <c r="D14" s="19" t="s">
        <v>23</v>
      </c>
      <c r="E14" s="65">
        <v>58</v>
      </c>
      <c r="F14" s="70">
        <f t="shared" si="0"/>
        <v>371.20000000000005</v>
      </c>
      <c r="G14" s="65">
        <v>82</v>
      </c>
      <c r="H14" s="70">
        <f t="shared" si="1"/>
        <v>524.8000000000001</v>
      </c>
      <c r="I14" s="40">
        <f t="shared" si="2"/>
        <v>896.0000000000001</v>
      </c>
    </row>
    <row r="15" spans="1:9" ht="21">
      <c r="A15" s="19">
        <v>8</v>
      </c>
      <c r="B15" s="20" t="s">
        <v>58</v>
      </c>
      <c r="C15" s="40">
        <v>4</v>
      </c>
      <c r="D15" s="19" t="s">
        <v>23</v>
      </c>
      <c r="E15" s="65">
        <v>76</v>
      </c>
      <c r="F15" s="70">
        <f t="shared" si="0"/>
        <v>304</v>
      </c>
      <c r="G15" s="65">
        <v>82</v>
      </c>
      <c r="H15" s="70">
        <f t="shared" si="1"/>
        <v>328</v>
      </c>
      <c r="I15" s="40">
        <f t="shared" si="2"/>
        <v>632</v>
      </c>
    </row>
    <row r="16" spans="1:9" ht="21">
      <c r="A16" s="19">
        <v>9</v>
      </c>
      <c r="B16" s="20" t="s">
        <v>59</v>
      </c>
      <c r="C16" s="40">
        <v>8</v>
      </c>
      <c r="D16" s="19" t="s">
        <v>60</v>
      </c>
      <c r="E16" s="65">
        <v>67</v>
      </c>
      <c r="F16" s="70">
        <f t="shared" si="0"/>
        <v>536</v>
      </c>
      <c r="G16" s="65">
        <v>19</v>
      </c>
      <c r="H16" s="70">
        <f t="shared" si="1"/>
        <v>152</v>
      </c>
      <c r="I16" s="40">
        <f t="shared" si="2"/>
        <v>688</v>
      </c>
    </row>
    <row r="17" spans="1:9" ht="21">
      <c r="A17" s="19">
        <v>10</v>
      </c>
      <c r="B17" s="20" t="s">
        <v>61</v>
      </c>
      <c r="C17" s="40">
        <v>3.2</v>
      </c>
      <c r="D17" s="19" t="s">
        <v>60</v>
      </c>
      <c r="E17" s="66">
        <v>105</v>
      </c>
      <c r="F17" s="70">
        <f t="shared" si="0"/>
        <v>336</v>
      </c>
      <c r="G17" s="65">
        <v>29</v>
      </c>
      <c r="H17" s="70">
        <f t="shared" si="1"/>
        <v>92.80000000000001</v>
      </c>
      <c r="I17" s="40">
        <f t="shared" si="2"/>
        <v>428.8</v>
      </c>
    </row>
    <row r="18" spans="1:9" ht="21">
      <c r="A18" s="19">
        <v>11</v>
      </c>
      <c r="B18" s="20" t="s">
        <v>62</v>
      </c>
      <c r="C18" s="40">
        <v>12</v>
      </c>
      <c r="D18" s="19" t="s">
        <v>63</v>
      </c>
      <c r="E18" s="66">
        <v>25</v>
      </c>
      <c r="F18" s="70">
        <f t="shared" si="0"/>
        <v>300</v>
      </c>
      <c r="G18" s="66">
        <v>0</v>
      </c>
      <c r="H18" s="70">
        <f t="shared" si="1"/>
        <v>0</v>
      </c>
      <c r="I18" s="40">
        <f t="shared" si="2"/>
        <v>300</v>
      </c>
    </row>
    <row r="19" spans="1:9" ht="21">
      <c r="A19" s="19">
        <v>12</v>
      </c>
      <c r="B19" s="20" t="s">
        <v>64</v>
      </c>
      <c r="C19" s="40">
        <v>10</v>
      </c>
      <c r="D19" s="19" t="s">
        <v>23</v>
      </c>
      <c r="E19" s="66">
        <v>30</v>
      </c>
      <c r="F19" s="70">
        <f t="shared" si="0"/>
        <v>300</v>
      </c>
      <c r="G19" s="66">
        <v>35</v>
      </c>
      <c r="H19" s="70">
        <f t="shared" si="1"/>
        <v>350</v>
      </c>
      <c r="I19" s="40">
        <f t="shared" si="2"/>
        <v>650</v>
      </c>
    </row>
    <row r="20" spans="1:9" ht="21">
      <c r="A20" s="19">
        <v>13</v>
      </c>
      <c r="B20" s="20" t="s">
        <v>65</v>
      </c>
      <c r="C20" s="40">
        <v>6.4</v>
      </c>
      <c r="D20" s="19" t="s">
        <v>23</v>
      </c>
      <c r="E20" s="66">
        <v>43</v>
      </c>
      <c r="F20" s="70">
        <f t="shared" si="0"/>
        <v>275.2</v>
      </c>
      <c r="G20" s="66">
        <v>30</v>
      </c>
      <c r="H20" s="70">
        <f t="shared" si="1"/>
        <v>192</v>
      </c>
      <c r="I20" s="40">
        <f t="shared" si="2"/>
        <v>467.2</v>
      </c>
    </row>
    <row r="21" spans="1:9" ht="21">
      <c r="A21" s="20"/>
      <c r="B21" s="20"/>
      <c r="C21" s="20"/>
      <c r="D21" s="20"/>
      <c r="E21" s="20"/>
      <c r="F21" s="20"/>
      <c r="G21" s="20"/>
      <c r="H21" s="20"/>
      <c r="I21" s="47"/>
    </row>
    <row r="22" spans="1:9" ht="21">
      <c r="A22" s="85"/>
      <c r="B22" s="85"/>
      <c r="C22" s="85"/>
      <c r="D22" s="85"/>
      <c r="E22" s="85"/>
      <c r="F22" s="85"/>
      <c r="G22" s="85"/>
      <c r="H22" s="85"/>
      <c r="I22" s="89"/>
    </row>
    <row r="23" spans="1:9" ht="21.75" thickBot="1">
      <c r="A23" s="139"/>
      <c r="B23" s="138" t="s">
        <v>16</v>
      </c>
      <c r="C23" s="139"/>
      <c r="D23" s="139"/>
      <c r="E23" s="139"/>
      <c r="F23" s="145">
        <f>SUM(F8:F22)</f>
        <v>6740.2</v>
      </c>
      <c r="G23" s="139"/>
      <c r="H23" s="145">
        <f>SUM(H8:H22)</f>
        <v>3396.9000000000005</v>
      </c>
      <c r="I23" s="140">
        <f>F23+H23</f>
        <v>10137.1</v>
      </c>
    </row>
    <row r="24" spans="1:9" ht="21.75" thickBot="1">
      <c r="A24" s="333" t="s">
        <v>42</v>
      </c>
      <c r="B24" s="334"/>
      <c r="C24" s="334"/>
      <c r="D24" s="334"/>
      <c r="E24" s="334"/>
      <c r="F24" s="334"/>
      <c r="G24" s="334"/>
      <c r="H24" s="335"/>
      <c r="I24" s="49">
        <f>SUM(I8:I20)</f>
        <v>10137.1</v>
      </c>
    </row>
    <row r="25" spans="1:9" ht="21">
      <c r="A25" s="151"/>
      <c r="B25" s="155" t="s">
        <v>138</v>
      </c>
      <c r="C25" s="152">
        <f>I24</f>
        <v>10137.1</v>
      </c>
      <c r="D25" s="153" t="s">
        <v>41</v>
      </c>
      <c r="E25" s="153" t="s">
        <v>90</v>
      </c>
      <c r="F25" s="153"/>
      <c r="G25" s="153"/>
      <c r="H25" s="153"/>
      <c r="I25" s="154"/>
    </row>
    <row r="26" spans="1:9" ht="21">
      <c r="A26" s="1"/>
      <c r="B26" s="9"/>
      <c r="C26" s="1"/>
      <c r="D26" s="1"/>
      <c r="E26" s="1"/>
      <c r="F26" s="1"/>
      <c r="G26" s="1"/>
      <c r="H26" s="1"/>
      <c r="I26" s="31"/>
    </row>
    <row r="27" spans="1:9" ht="21">
      <c r="A27" s="1"/>
      <c r="B27" s="1"/>
      <c r="C27" s="1"/>
      <c r="D27" s="340"/>
      <c r="E27" s="340"/>
      <c r="F27" s="340"/>
      <c r="G27" s="340"/>
      <c r="H27" s="340"/>
      <c r="I27" s="340"/>
    </row>
    <row r="28" spans="1:9" ht="21">
      <c r="A28" s="341"/>
      <c r="B28" s="341"/>
      <c r="C28" s="341"/>
      <c r="D28" s="340"/>
      <c r="E28" s="340"/>
      <c r="F28" s="340"/>
      <c r="G28" s="340"/>
      <c r="H28" s="340"/>
      <c r="I28" s="340"/>
    </row>
    <row r="29" spans="1:9" ht="21">
      <c r="A29" s="1"/>
      <c r="B29" s="1"/>
      <c r="C29" s="1"/>
      <c r="D29" s="1"/>
      <c r="E29" s="10"/>
      <c r="F29" s="10"/>
      <c r="G29" s="10"/>
      <c r="H29" s="10"/>
      <c r="I29" s="35"/>
    </row>
    <row r="30" spans="1:9" ht="21">
      <c r="A30" s="341"/>
      <c r="B30" s="341"/>
      <c r="C30" s="341"/>
      <c r="D30" s="1"/>
      <c r="E30" s="340"/>
      <c r="F30" s="340"/>
      <c r="G30" s="340"/>
      <c r="H30" s="340"/>
      <c r="I30" s="340"/>
    </row>
  </sheetData>
  <sheetProtection/>
  <mergeCells count="13">
    <mergeCell ref="D27:I27"/>
    <mergeCell ref="A28:C28"/>
    <mergeCell ref="D28:I28"/>
    <mergeCell ref="A30:C30"/>
    <mergeCell ref="E30:I30"/>
    <mergeCell ref="A24:H24"/>
    <mergeCell ref="E6:F6"/>
    <mergeCell ref="G6:H6"/>
    <mergeCell ref="A1:I1"/>
    <mergeCell ref="A6:A7"/>
    <mergeCell ref="B6:B7"/>
    <mergeCell ref="C6:D6"/>
    <mergeCell ref="I6:I7"/>
  </mergeCells>
  <printOptions/>
  <pageMargins left="0.7086614173228347" right="0" top="0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24"/>
    </sheetView>
  </sheetViews>
  <sheetFormatPr defaultColWidth="9.140625" defaultRowHeight="15"/>
  <cols>
    <col min="1" max="1" width="4.421875" style="0" customWidth="1"/>
    <col min="2" max="2" width="36.57421875" style="0" customWidth="1"/>
    <col min="3" max="3" width="10.8515625" style="0" customWidth="1"/>
    <col min="4" max="4" width="9.28125" style="0" customWidth="1"/>
    <col min="5" max="5" width="13.00390625" style="0" customWidth="1"/>
    <col min="6" max="6" width="11.140625" style="0" customWidth="1"/>
    <col min="7" max="7" width="10.8515625" style="0" customWidth="1"/>
    <col min="8" max="8" width="9.421875" style="0" customWidth="1"/>
    <col min="9" max="9" width="14.421875" style="62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94</v>
      </c>
      <c r="B2" s="3"/>
      <c r="C2" s="3"/>
      <c r="D2" s="3"/>
      <c r="E2" s="3"/>
      <c r="F2" s="3"/>
      <c r="G2" s="3"/>
      <c r="H2" s="3"/>
      <c r="I2" s="61"/>
    </row>
    <row r="3" spans="1:9" ht="21">
      <c r="A3" s="3" t="s">
        <v>151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66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16"/>
      <c r="C5" s="1"/>
      <c r="D5" s="1"/>
      <c r="E5" s="1"/>
      <c r="F5" s="1"/>
      <c r="G5" s="1"/>
      <c r="H5" s="1"/>
      <c r="I5" s="3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21">
      <c r="A7" s="330"/>
      <c r="B7" s="330"/>
      <c r="C7" s="15" t="s">
        <v>4</v>
      </c>
      <c r="D7" s="15" t="s">
        <v>5</v>
      </c>
      <c r="E7" s="15" t="s">
        <v>46</v>
      </c>
      <c r="F7" s="36" t="s">
        <v>45</v>
      </c>
      <c r="G7" s="15" t="s">
        <v>46</v>
      </c>
      <c r="H7" s="36" t="s">
        <v>45</v>
      </c>
      <c r="I7" s="332"/>
    </row>
    <row r="8" spans="1:9" ht="21">
      <c r="A8" s="18">
        <v>1</v>
      </c>
      <c r="B8" s="16" t="s">
        <v>43</v>
      </c>
      <c r="C8" s="38">
        <v>5.6</v>
      </c>
      <c r="D8" s="18" t="s">
        <v>23</v>
      </c>
      <c r="E8" s="69">
        <v>0</v>
      </c>
      <c r="F8" s="64">
        <f>E8*C8</f>
        <v>0</v>
      </c>
      <c r="G8" s="63">
        <v>15</v>
      </c>
      <c r="H8" s="64">
        <f>G8*C8</f>
        <v>84</v>
      </c>
      <c r="I8" s="38">
        <f>F8+H8</f>
        <v>84</v>
      </c>
    </row>
    <row r="9" spans="1:9" ht="21">
      <c r="A9" s="19">
        <v>2</v>
      </c>
      <c r="B9" s="20" t="s">
        <v>51</v>
      </c>
      <c r="C9" s="40">
        <v>1</v>
      </c>
      <c r="D9" s="19" t="s">
        <v>22</v>
      </c>
      <c r="E9" s="65">
        <v>1635</v>
      </c>
      <c r="F9" s="70">
        <f aca="true" t="shared" si="0" ref="F9:F20">E9*C9</f>
        <v>1635</v>
      </c>
      <c r="G9" s="65">
        <v>436</v>
      </c>
      <c r="H9" s="70">
        <f aca="true" t="shared" si="1" ref="H9:H20">G9*C9</f>
        <v>436</v>
      </c>
      <c r="I9" s="40">
        <f aca="true" t="shared" si="2" ref="I9:I20">F9+H9</f>
        <v>2071</v>
      </c>
    </row>
    <row r="10" spans="1:9" ht="21">
      <c r="A10" s="19">
        <v>3</v>
      </c>
      <c r="B10" s="20" t="s">
        <v>54</v>
      </c>
      <c r="C10" s="40">
        <v>12.2</v>
      </c>
      <c r="D10" s="19" t="s">
        <v>29</v>
      </c>
      <c r="E10" s="65">
        <v>50</v>
      </c>
      <c r="F10" s="70">
        <f t="shared" si="0"/>
        <v>610</v>
      </c>
      <c r="G10" s="65">
        <v>8</v>
      </c>
      <c r="H10" s="70">
        <f t="shared" si="1"/>
        <v>97.6</v>
      </c>
      <c r="I10" s="40">
        <f t="shared" si="2"/>
        <v>707.6</v>
      </c>
    </row>
    <row r="11" spans="1:9" ht="21">
      <c r="A11" s="19">
        <v>4</v>
      </c>
      <c r="B11" s="20" t="s">
        <v>21</v>
      </c>
      <c r="C11" s="40">
        <v>0.8</v>
      </c>
      <c r="D11" s="19" t="s">
        <v>24</v>
      </c>
      <c r="E11" s="65">
        <v>30</v>
      </c>
      <c r="F11" s="70">
        <f t="shared" si="0"/>
        <v>24</v>
      </c>
      <c r="G11" s="65">
        <v>0</v>
      </c>
      <c r="H11" s="70">
        <f t="shared" si="1"/>
        <v>0</v>
      </c>
      <c r="I11" s="40">
        <f t="shared" si="2"/>
        <v>24</v>
      </c>
    </row>
    <row r="12" spans="1:9" ht="21">
      <c r="A12" s="19">
        <v>5</v>
      </c>
      <c r="B12" s="20" t="s">
        <v>55</v>
      </c>
      <c r="C12" s="40">
        <v>21.9</v>
      </c>
      <c r="D12" s="19" t="s">
        <v>23</v>
      </c>
      <c r="E12" s="65">
        <v>156</v>
      </c>
      <c r="F12" s="70">
        <f t="shared" si="0"/>
        <v>3416.3999999999996</v>
      </c>
      <c r="G12" s="65">
        <v>89</v>
      </c>
      <c r="H12" s="70">
        <f t="shared" si="1"/>
        <v>1949.1</v>
      </c>
      <c r="I12" s="40">
        <f t="shared" si="2"/>
        <v>5365.5</v>
      </c>
    </row>
    <row r="13" spans="1:9" ht="21">
      <c r="A13" s="19">
        <v>6</v>
      </c>
      <c r="B13" s="20" t="s">
        <v>56</v>
      </c>
      <c r="C13" s="40">
        <v>2.9</v>
      </c>
      <c r="D13" s="19" t="s">
        <v>22</v>
      </c>
      <c r="E13" s="65">
        <v>360</v>
      </c>
      <c r="F13" s="70">
        <f t="shared" si="0"/>
        <v>1044</v>
      </c>
      <c r="G13" s="65">
        <v>91</v>
      </c>
      <c r="H13" s="70">
        <f t="shared" si="1"/>
        <v>263.9</v>
      </c>
      <c r="I13" s="40">
        <f t="shared" si="2"/>
        <v>1307.9</v>
      </c>
    </row>
    <row r="14" spans="1:9" ht="21">
      <c r="A14" s="19">
        <v>7</v>
      </c>
      <c r="B14" s="20" t="s">
        <v>57</v>
      </c>
      <c r="C14" s="40">
        <v>9.6</v>
      </c>
      <c r="D14" s="19" t="s">
        <v>23</v>
      </c>
      <c r="E14" s="65">
        <v>58</v>
      </c>
      <c r="F14" s="70">
        <f t="shared" si="0"/>
        <v>556.8</v>
      </c>
      <c r="G14" s="65">
        <v>82</v>
      </c>
      <c r="H14" s="70">
        <f t="shared" si="1"/>
        <v>787.1999999999999</v>
      </c>
      <c r="I14" s="40">
        <f t="shared" si="2"/>
        <v>1344</v>
      </c>
    </row>
    <row r="15" spans="1:9" ht="21">
      <c r="A15" s="19">
        <v>8</v>
      </c>
      <c r="B15" s="20" t="s">
        <v>58</v>
      </c>
      <c r="C15" s="40">
        <v>5.6</v>
      </c>
      <c r="D15" s="19" t="s">
        <v>23</v>
      </c>
      <c r="E15" s="65">
        <v>76</v>
      </c>
      <c r="F15" s="70">
        <f t="shared" si="0"/>
        <v>425.59999999999997</v>
      </c>
      <c r="G15" s="65">
        <v>82</v>
      </c>
      <c r="H15" s="70">
        <f t="shared" si="1"/>
        <v>459.2</v>
      </c>
      <c r="I15" s="40">
        <f t="shared" si="2"/>
        <v>884.8</v>
      </c>
    </row>
    <row r="16" spans="1:9" ht="21">
      <c r="A16" s="19">
        <v>9</v>
      </c>
      <c r="B16" s="20" t="s">
        <v>59</v>
      </c>
      <c r="C16" s="40">
        <v>11.2</v>
      </c>
      <c r="D16" s="19" t="s">
        <v>60</v>
      </c>
      <c r="E16" s="65">
        <v>67</v>
      </c>
      <c r="F16" s="70">
        <f t="shared" si="0"/>
        <v>750.4</v>
      </c>
      <c r="G16" s="65">
        <v>19</v>
      </c>
      <c r="H16" s="70">
        <f t="shared" si="1"/>
        <v>212.79999999999998</v>
      </c>
      <c r="I16" s="40">
        <f t="shared" si="2"/>
        <v>963.1999999999999</v>
      </c>
    </row>
    <row r="17" spans="1:9" ht="21">
      <c r="A17" s="19">
        <v>10</v>
      </c>
      <c r="B17" s="20" t="s">
        <v>61</v>
      </c>
      <c r="C17" s="40">
        <v>4.6</v>
      </c>
      <c r="D17" s="19" t="s">
        <v>60</v>
      </c>
      <c r="E17" s="66">
        <v>105</v>
      </c>
      <c r="F17" s="70">
        <f t="shared" si="0"/>
        <v>482.99999999999994</v>
      </c>
      <c r="G17" s="65">
        <v>29</v>
      </c>
      <c r="H17" s="70">
        <f t="shared" si="1"/>
        <v>133.39999999999998</v>
      </c>
      <c r="I17" s="40">
        <f t="shared" si="2"/>
        <v>616.3999999999999</v>
      </c>
    </row>
    <row r="18" spans="1:9" ht="21">
      <c r="A18" s="19">
        <v>11</v>
      </c>
      <c r="B18" s="20" t="s">
        <v>62</v>
      </c>
      <c r="C18" s="40">
        <v>16</v>
      </c>
      <c r="D18" s="19" t="s">
        <v>63</v>
      </c>
      <c r="E18" s="66">
        <v>25</v>
      </c>
      <c r="F18" s="70">
        <f t="shared" si="0"/>
        <v>400</v>
      </c>
      <c r="G18" s="66">
        <v>0</v>
      </c>
      <c r="H18" s="70">
        <f t="shared" si="1"/>
        <v>0</v>
      </c>
      <c r="I18" s="40">
        <f t="shared" si="2"/>
        <v>400</v>
      </c>
    </row>
    <row r="19" spans="1:9" ht="21">
      <c r="A19" s="19">
        <v>12</v>
      </c>
      <c r="B19" s="20" t="s">
        <v>64</v>
      </c>
      <c r="C19" s="40">
        <v>14.2</v>
      </c>
      <c r="D19" s="19" t="s">
        <v>23</v>
      </c>
      <c r="E19" s="66">
        <v>30</v>
      </c>
      <c r="F19" s="70">
        <f t="shared" si="0"/>
        <v>426</v>
      </c>
      <c r="G19" s="66">
        <v>35</v>
      </c>
      <c r="H19" s="70">
        <f t="shared" si="1"/>
        <v>497</v>
      </c>
      <c r="I19" s="40">
        <f t="shared" si="2"/>
        <v>923</v>
      </c>
    </row>
    <row r="20" spans="1:9" ht="21">
      <c r="A20" s="19">
        <v>13</v>
      </c>
      <c r="B20" s="20" t="s">
        <v>65</v>
      </c>
      <c r="C20" s="40">
        <v>9.6</v>
      </c>
      <c r="D20" s="19" t="s">
        <v>23</v>
      </c>
      <c r="E20" s="66">
        <v>43</v>
      </c>
      <c r="F20" s="70">
        <f t="shared" si="0"/>
        <v>412.8</v>
      </c>
      <c r="G20" s="66">
        <v>30</v>
      </c>
      <c r="H20" s="70">
        <f t="shared" si="1"/>
        <v>288</v>
      </c>
      <c r="I20" s="40">
        <f t="shared" si="2"/>
        <v>700.8</v>
      </c>
    </row>
    <row r="21" spans="1:9" ht="21.75" customHeight="1">
      <c r="A21" s="84"/>
      <c r="B21" s="85"/>
      <c r="C21" s="88"/>
      <c r="D21" s="85"/>
      <c r="E21" s="85"/>
      <c r="F21" s="85"/>
      <c r="G21" s="85"/>
      <c r="H21" s="85"/>
      <c r="I21" s="89"/>
    </row>
    <row r="22" spans="1:9" ht="21.75" thickBot="1">
      <c r="A22" s="139"/>
      <c r="B22" s="138" t="s">
        <v>16</v>
      </c>
      <c r="C22" s="139"/>
      <c r="D22" s="139"/>
      <c r="E22" s="139"/>
      <c r="F22" s="145">
        <f>SUM(F8:F21)</f>
        <v>10184</v>
      </c>
      <c r="G22" s="139"/>
      <c r="H22" s="145">
        <f>SUM(H8:H21)</f>
        <v>5208.199999999999</v>
      </c>
      <c r="I22" s="140">
        <f>F22+H22</f>
        <v>15392.199999999999</v>
      </c>
    </row>
    <row r="23" spans="1:9" ht="21.75" thickBot="1">
      <c r="A23" s="333" t="s">
        <v>42</v>
      </c>
      <c r="B23" s="334"/>
      <c r="C23" s="334"/>
      <c r="D23" s="334"/>
      <c r="E23" s="334"/>
      <c r="F23" s="334"/>
      <c r="G23" s="334"/>
      <c r="H23" s="335"/>
      <c r="I23" s="49">
        <f>SUM(I8:I20)</f>
        <v>15392.199999999999</v>
      </c>
    </row>
    <row r="24" spans="1:9" ht="21">
      <c r="A24" s="5"/>
      <c r="B24" s="155" t="s">
        <v>138</v>
      </c>
      <c r="C24" s="152">
        <f>I23</f>
        <v>15392.199999999999</v>
      </c>
      <c r="D24" s="153" t="s">
        <v>41</v>
      </c>
      <c r="E24" s="153" t="s">
        <v>90</v>
      </c>
      <c r="F24" s="153"/>
      <c r="G24" s="153"/>
      <c r="H24" s="153"/>
      <c r="I24" s="30"/>
    </row>
    <row r="25" spans="1:9" ht="21">
      <c r="A25" s="1"/>
      <c r="B25" s="9"/>
      <c r="C25" s="1"/>
      <c r="D25" s="1"/>
      <c r="E25" s="1"/>
      <c r="F25" s="1"/>
      <c r="G25" s="1"/>
      <c r="H25" s="1"/>
      <c r="I25" s="31"/>
    </row>
    <row r="26" spans="1:9" ht="21">
      <c r="A26" s="1"/>
      <c r="B26" s="1"/>
      <c r="C26" s="1"/>
      <c r="D26" s="340"/>
      <c r="E26" s="340"/>
      <c r="F26" s="340"/>
      <c r="G26" s="340"/>
      <c r="H26" s="340"/>
      <c r="I26" s="340"/>
    </row>
    <row r="27" spans="1:9" ht="21">
      <c r="A27" s="341"/>
      <c r="B27" s="341"/>
      <c r="C27" s="341"/>
      <c r="D27" s="340"/>
      <c r="E27" s="340"/>
      <c r="F27" s="340"/>
      <c r="G27" s="340"/>
      <c r="H27" s="340"/>
      <c r="I27" s="340"/>
    </row>
    <row r="28" spans="1:9" ht="21">
      <c r="A28" s="1"/>
      <c r="B28" s="1"/>
      <c r="C28" s="1"/>
      <c r="D28" s="1"/>
      <c r="E28" s="10"/>
      <c r="F28" s="10"/>
      <c r="G28" s="10"/>
      <c r="H28" s="10"/>
      <c r="I28" s="35"/>
    </row>
  </sheetData>
  <sheetProtection/>
  <mergeCells count="11">
    <mergeCell ref="A1:I1"/>
    <mergeCell ref="A6:A7"/>
    <mergeCell ref="B6:B7"/>
    <mergeCell ref="C6:D6"/>
    <mergeCell ref="I6:I7"/>
    <mergeCell ref="D26:I26"/>
    <mergeCell ref="A27:C27"/>
    <mergeCell ref="D27:I27"/>
    <mergeCell ref="E6:F6"/>
    <mergeCell ref="G6:H6"/>
    <mergeCell ref="A23:H23"/>
  </mergeCells>
  <printOptions/>
  <pageMargins left="0.9055118110236221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.57421875" style="201" customWidth="1"/>
    <col min="2" max="2" width="14.8515625" style="201" customWidth="1"/>
    <col min="3" max="3" width="3.140625" style="201" customWidth="1"/>
    <col min="4" max="4" width="14.8515625" style="201" customWidth="1"/>
    <col min="5" max="5" width="11.57421875" style="201" customWidth="1"/>
    <col min="6" max="6" width="12.140625" style="201" customWidth="1"/>
    <col min="7" max="7" width="12.7109375" style="201" customWidth="1"/>
    <col min="8" max="8" width="53.00390625" style="201" customWidth="1"/>
    <col min="9" max="9" width="11.421875" style="201" customWidth="1"/>
    <col min="10" max="16384" width="9.00390625" style="201" customWidth="1"/>
  </cols>
  <sheetData>
    <row r="1" spans="1:8" ht="21">
      <c r="A1" s="308" t="s">
        <v>163</v>
      </c>
      <c r="B1" s="308"/>
      <c r="C1" s="308"/>
      <c r="D1" s="308"/>
      <c r="E1" s="308"/>
      <c r="F1" s="308"/>
      <c r="G1" s="308"/>
      <c r="H1" s="308"/>
    </row>
    <row r="2" spans="1:8" ht="21">
      <c r="A2" s="308" t="s">
        <v>164</v>
      </c>
      <c r="B2" s="308"/>
      <c r="C2" s="308"/>
      <c r="D2" s="308"/>
      <c r="E2" s="308"/>
      <c r="F2" s="308"/>
      <c r="G2" s="308"/>
      <c r="H2" s="308"/>
    </row>
    <row r="3" spans="1:8" ht="21">
      <c r="A3" s="308" t="s">
        <v>165</v>
      </c>
      <c r="B3" s="308"/>
      <c r="C3" s="308"/>
      <c r="D3" s="308"/>
      <c r="E3" s="308"/>
      <c r="F3" s="308"/>
      <c r="G3" s="308"/>
      <c r="H3" s="308"/>
    </row>
    <row r="4" spans="1:8" ht="21">
      <c r="A4" s="308" t="s">
        <v>166</v>
      </c>
      <c r="B4" s="308"/>
      <c r="C4" s="308"/>
      <c r="D4" s="308"/>
      <c r="E4" s="308"/>
      <c r="F4" s="308"/>
      <c r="G4" s="308"/>
      <c r="H4" s="308"/>
    </row>
    <row r="5" spans="1:8" ht="21">
      <c r="A5" s="308" t="s">
        <v>167</v>
      </c>
      <c r="B5" s="308"/>
      <c r="C5" s="308"/>
      <c r="D5" s="308"/>
      <c r="E5" s="308"/>
      <c r="F5" s="308"/>
      <c r="G5" s="308"/>
      <c r="H5" s="308"/>
    </row>
    <row r="6" spans="1:8" ht="12" customHeight="1">
      <c r="A6" s="116"/>
      <c r="B6" s="116"/>
      <c r="C6" s="116"/>
      <c r="D6" s="116"/>
      <c r="E6" s="116"/>
      <c r="F6" s="116"/>
      <c r="G6" s="116"/>
      <c r="H6" s="116"/>
    </row>
    <row r="7" spans="1:8" ht="21">
      <c r="A7" s="202" t="s">
        <v>168</v>
      </c>
      <c r="B7" s="203" t="s">
        <v>169</v>
      </c>
      <c r="C7" s="202" t="s">
        <v>148</v>
      </c>
      <c r="D7" s="203" t="s">
        <v>170</v>
      </c>
      <c r="E7" s="202" t="s">
        <v>171</v>
      </c>
      <c r="F7" s="202" t="s">
        <v>172</v>
      </c>
      <c r="G7" s="202" t="s">
        <v>173</v>
      </c>
      <c r="H7" s="204" t="s">
        <v>174</v>
      </c>
    </row>
    <row r="8" spans="1:8" s="208" customFormat="1" ht="21">
      <c r="A8" s="205"/>
      <c r="B8" s="206"/>
      <c r="C8" s="205"/>
      <c r="D8" s="206"/>
      <c r="E8" s="205"/>
      <c r="F8" s="205"/>
      <c r="G8" s="207"/>
      <c r="H8" s="205"/>
    </row>
    <row r="9" spans="1:8" ht="21">
      <c r="A9" s="11"/>
      <c r="B9" s="209"/>
      <c r="C9" s="11"/>
      <c r="D9" s="210"/>
      <c r="E9" s="130"/>
      <c r="F9" s="11"/>
      <c r="G9" s="211"/>
      <c r="H9" s="130"/>
    </row>
    <row r="10" spans="1:8" ht="21">
      <c r="A10" s="11"/>
      <c r="B10" s="209"/>
      <c r="C10" s="11"/>
      <c r="D10" s="210"/>
      <c r="E10" s="130"/>
      <c r="F10" s="11"/>
      <c r="G10" s="211"/>
      <c r="H10" s="130"/>
    </row>
    <row r="11" spans="1:8" ht="21">
      <c r="A11" s="11"/>
      <c r="B11" s="209"/>
      <c r="C11" s="11"/>
      <c r="D11" s="210"/>
      <c r="E11" s="130"/>
      <c r="F11" s="11"/>
      <c r="G11" s="211"/>
      <c r="H11" s="130"/>
    </row>
    <row r="12" spans="1:8" ht="21">
      <c r="A12" s="11"/>
      <c r="B12" s="209"/>
      <c r="C12" s="11"/>
      <c r="D12" s="210"/>
      <c r="E12" s="130"/>
      <c r="F12" s="11"/>
      <c r="G12" s="129"/>
      <c r="H12" s="212"/>
    </row>
    <row r="13" spans="1:8" ht="21">
      <c r="A13" s="11"/>
      <c r="B13" s="209"/>
      <c r="C13" s="11"/>
      <c r="D13" s="210"/>
      <c r="E13" s="130"/>
      <c r="F13" s="11"/>
      <c r="G13" s="129"/>
      <c r="H13" s="212"/>
    </row>
    <row r="14" spans="1:8" ht="21">
      <c r="A14" s="11"/>
      <c r="B14" s="209"/>
      <c r="C14" s="11"/>
      <c r="D14" s="210"/>
      <c r="E14" s="130"/>
      <c r="F14" s="11"/>
      <c r="G14" s="129"/>
      <c r="H14" s="212"/>
    </row>
    <row r="15" spans="1:8" ht="21">
      <c r="A15" s="11"/>
      <c r="B15" s="209"/>
      <c r="C15" s="11"/>
      <c r="D15" s="210"/>
      <c r="E15" s="130"/>
      <c r="F15" s="11"/>
      <c r="G15" s="129"/>
      <c r="H15" s="212"/>
    </row>
    <row r="16" spans="1:8" ht="21">
      <c r="A16" s="11"/>
      <c r="B16" s="209"/>
      <c r="C16" s="11"/>
      <c r="D16" s="210"/>
      <c r="E16" s="130"/>
      <c r="F16" s="11"/>
      <c r="G16" s="129"/>
      <c r="H16" s="212"/>
    </row>
    <row r="17" spans="1:8" ht="21">
      <c r="A17" s="11"/>
      <c r="B17" s="209"/>
      <c r="C17" s="11"/>
      <c r="D17" s="213"/>
      <c r="E17" s="214"/>
      <c r="F17" s="11"/>
      <c r="G17" s="211"/>
      <c r="H17" s="130"/>
    </row>
    <row r="18" spans="1:8" ht="21">
      <c r="A18" s="215"/>
      <c r="B18" s="216"/>
      <c r="C18" s="215"/>
      <c r="D18" s="217"/>
      <c r="E18" s="218"/>
      <c r="F18" s="215"/>
      <c r="G18" s="219"/>
      <c r="H18" s="218"/>
    </row>
    <row r="19" spans="1:8" ht="21">
      <c r="A19" s="202"/>
      <c r="B19" s="220"/>
      <c r="C19" s="202"/>
      <c r="D19" s="203" t="s">
        <v>175</v>
      </c>
      <c r="E19" s="202"/>
      <c r="F19" s="202"/>
      <c r="G19" s="221" t="s">
        <v>26</v>
      </c>
      <c r="H19" s="222"/>
    </row>
    <row r="21" spans="1:8" s="3" customFormat="1" ht="21">
      <c r="A21" s="3" t="s">
        <v>176</v>
      </c>
      <c r="H21" s="182" t="s">
        <v>177</v>
      </c>
    </row>
    <row r="22" s="3" customFormat="1" ht="21">
      <c r="A22" s="3" t="s">
        <v>178</v>
      </c>
    </row>
    <row r="23" spans="1:8" s="3" customFormat="1" ht="21">
      <c r="A23" s="3" t="s">
        <v>179</v>
      </c>
      <c r="H23" s="182" t="s">
        <v>180</v>
      </c>
    </row>
    <row r="24" spans="1:8" s="3" customFormat="1" ht="21">
      <c r="A24" s="3" t="s">
        <v>156</v>
      </c>
      <c r="H24" s="182" t="s">
        <v>181</v>
      </c>
    </row>
    <row r="25" s="3" customFormat="1" ht="21">
      <c r="B25" s="3" t="s">
        <v>182</v>
      </c>
    </row>
    <row r="26" s="3" customFormat="1" ht="21">
      <c r="B26" s="3" t="s">
        <v>183</v>
      </c>
    </row>
    <row r="27" s="3" customFormat="1" ht="21"/>
    <row r="28" s="1" customFormat="1" ht="21"/>
    <row r="29" s="1" customFormat="1" ht="21"/>
    <row r="30" s="1" customFormat="1" ht="21"/>
  </sheetData>
  <sheetProtection/>
  <mergeCells count="5">
    <mergeCell ref="A1:H1"/>
    <mergeCell ref="A2:H2"/>
    <mergeCell ref="A3:H3"/>
    <mergeCell ref="A4:H4"/>
    <mergeCell ref="A5:H5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26"/>
    </sheetView>
  </sheetViews>
  <sheetFormatPr defaultColWidth="9.140625" defaultRowHeight="15"/>
  <cols>
    <col min="1" max="1" width="6.140625" style="0" customWidth="1"/>
    <col min="2" max="2" width="34.00390625" style="0" customWidth="1"/>
    <col min="3" max="3" width="10.28125" style="0" customWidth="1"/>
    <col min="4" max="4" width="8.28125" style="0" customWidth="1"/>
    <col min="5" max="5" width="10.421875" style="0" customWidth="1"/>
    <col min="6" max="6" width="9.8515625" style="0" customWidth="1"/>
    <col min="7" max="7" width="10.421875" style="0" customWidth="1"/>
    <col min="8" max="8" width="12.28125" style="0" customWidth="1"/>
    <col min="9" max="9" width="17.00390625" style="62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144</v>
      </c>
      <c r="B2" s="3"/>
      <c r="C2" s="3"/>
      <c r="D2" s="3"/>
      <c r="E2" s="3" t="s">
        <v>88</v>
      </c>
      <c r="F2" s="3"/>
      <c r="G2" s="3"/>
      <c r="H2" s="3"/>
      <c r="I2" s="61"/>
    </row>
    <row r="3" spans="1:9" ht="21">
      <c r="A3" s="3" t="s">
        <v>149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70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"/>
      <c r="C5" s="1"/>
      <c r="D5" s="1"/>
      <c r="E5" s="1"/>
      <c r="F5" s="1"/>
      <c r="G5" s="1"/>
      <c r="H5" s="1"/>
      <c r="I5" s="3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33.75" customHeight="1">
      <c r="A7" s="330"/>
      <c r="B7" s="330"/>
      <c r="C7" s="75" t="s">
        <v>4</v>
      </c>
      <c r="D7" s="75" t="s">
        <v>5</v>
      </c>
      <c r="E7" s="76" t="s">
        <v>46</v>
      </c>
      <c r="F7" s="36" t="s">
        <v>45</v>
      </c>
      <c r="G7" s="76" t="s">
        <v>46</v>
      </c>
      <c r="H7" s="36" t="s">
        <v>45</v>
      </c>
      <c r="I7" s="332"/>
    </row>
    <row r="8" spans="1:9" ht="23.25" customHeight="1">
      <c r="A8" s="82">
        <v>1</v>
      </c>
      <c r="B8" s="16" t="s">
        <v>71</v>
      </c>
      <c r="C8" s="77"/>
      <c r="D8" s="77"/>
      <c r="E8" s="78"/>
      <c r="F8" s="79"/>
      <c r="G8" s="78"/>
      <c r="H8" s="79"/>
      <c r="I8" s="80"/>
    </row>
    <row r="9" spans="1:9" ht="21">
      <c r="A9" s="19"/>
      <c r="B9" s="20" t="s">
        <v>95</v>
      </c>
      <c r="C9" s="40">
        <v>2</v>
      </c>
      <c r="D9" s="19" t="s">
        <v>72</v>
      </c>
      <c r="E9" s="81">
        <v>4032</v>
      </c>
      <c r="F9" s="70">
        <f>E9*C9</f>
        <v>8064</v>
      </c>
      <c r="G9" s="81">
        <v>1224</v>
      </c>
      <c r="H9" s="70">
        <f>G9*C9</f>
        <v>2448</v>
      </c>
      <c r="I9" s="40">
        <f>F9+H9</f>
        <v>10512</v>
      </c>
    </row>
    <row r="10" spans="1:9" ht="21">
      <c r="A10" s="19">
        <v>2</v>
      </c>
      <c r="B10" s="20" t="s">
        <v>73</v>
      </c>
      <c r="C10" s="40">
        <v>2</v>
      </c>
      <c r="D10" s="19" t="s">
        <v>72</v>
      </c>
      <c r="E10" s="65">
        <v>307</v>
      </c>
      <c r="F10" s="70">
        <f aca="true" t="shared" si="0" ref="F10:F22">E10*C10</f>
        <v>614</v>
      </c>
      <c r="G10" s="81">
        <v>93</v>
      </c>
      <c r="H10" s="70">
        <f aca="true" t="shared" si="1" ref="H10:H22">G10*C10</f>
        <v>186</v>
      </c>
      <c r="I10" s="40">
        <f aca="true" t="shared" si="2" ref="I10:I22">F10+H10</f>
        <v>800</v>
      </c>
    </row>
    <row r="11" spans="1:9" ht="21">
      <c r="A11" s="22">
        <v>3</v>
      </c>
      <c r="B11" s="110" t="s">
        <v>74</v>
      </c>
      <c r="C11" s="94">
        <v>0</v>
      </c>
      <c r="D11" s="22" t="s">
        <v>72</v>
      </c>
      <c r="E11" s="113">
        <v>580</v>
      </c>
      <c r="F11" s="112">
        <f t="shared" si="0"/>
        <v>0</v>
      </c>
      <c r="G11" s="111">
        <v>179</v>
      </c>
      <c r="H11" s="112">
        <f t="shared" si="1"/>
        <v>0</v>
      </c>
      <c r="I11" s="94">
        <f t="shared" si="2"/>
        <v>0</v>
      </c>
    </row>
    <row r="12" spans="1:9" ht="21">
      <c r="A12" s="22">
        <v>4</v>
      </c>
      <c r="B12" s="110" t="s">
        <v>59</v>
      </c>
      <c r="C12" s="94">
        <v>7</v>
      </c>
      <c r="D12" s="22" t="s">
        <v>72</v>
      </c>
      <c r="E12" s="113">
        <v>294</v>
      </c>
      <c r="F12" s="112">
        <f t="shared" si="0"/>
        <v>2058</v>
      </c>
      <c r="G12" s="111">
        <v>81</v>
      </c>
      <c r="H12" s="112">
        <f t="shared" si="1"/>
        <v>567</v>
      </c>
      <c r="I12" s="94">
        <f t="shared" si="2"/>
        <v>2625</v>
      </c>
    </row>
    <row r="13" spans="1:9" ht="21">
      <c r="A13" s="22">
        <v>5</v>
      </c>
      <c r="B13" s="110" t="s">
        <v>75</v>
      </c>
      <c r="C13" s="94">
        <v>2</v>
      </c>
      <c r="D13" s="22" t="s">
        <v>72</v>
      </c>
      <c r="E13" s="113">
        <v>428</v>
      </c>
      <c r="F13" s="112">
        <f t="shared" si="0"/>
        <v>856</v>
      </c>
      <c r="G13" s="111">
        <v>117</v>
      </c>
      <c r="H13" s="112">
        <f t="shared" si="1"/>
        <v>234</v>
      </c>
      <c r="I13" s="94">
        <f t="shared" si="2"/>
        <v>1090</v>
      </c>
    </row>
    <row r="14" spans="1:9" ht="21">
      <c r="A14" s="22">
        <v>6</v>
      </c>
      <c r="B14" s="110" t="s">
        <v>76</v>
      </c>
      <c r="C14" s="94">
        <v>1</v>
      </c>
      <c r="D14" s="22" t="s">
        <v>72</v>
      </c>
      <c r="E14" s="113">
        <v>188</v>
      </c>
      <c r="F14" s="112">
        <f t="shared" si="0"/>
        <v>188</v>
      </c>
      <c r="G14" s="111">
        <v>57</v>
      </c>
      <c r="H14" s="112">
        <f t="shared" si="1"/>
        <v>57</v>
      </c>
      <c r="I14" s="94">
        <f t="shared" si="2"/>
        <v>245</v>
      </c>
    </row>
    <row r="15" spans="1:9" ht="21">
      <c r="A15" s="22">
        <v>7</v>
      </c>
      <c r="B15" s="110" t="s">
        <v>77</v>
      </c>
      <c r="C15" s="94">
        <v>78</v>
      </c>
      <c r="D15" s="22" t="s">
        <v>78</v>
      </c>
      <c r="E15" s="113">
        <v>1</v>
      </c>
      <c r="F15" s="112">
        <f t="shared" si="0"/>
        <v>78</v>
      </c>
      <c r="G15" s="111">
        <v>0</v>
      </c>
      <c r="H15" s="112">
        <f t="shared" si="1"/>
        <v>0</v>
      </c>
      <c r="I15" s="94">
        <f t="shared" si="2"/>
        <v>78</v>
      </c>
    </row>
    <row r="16" spans="1:9" ht="21">
      <c r="A16" s="22">
        <v>8</v>
      </c>
      <c r="B16" s="110" t="s">
        <v>79</v>
      </c>
      <c r="C16" s="94">
        <v>36</v>
      </c>
      <c r="D16" s="22" t="s">
        <v>78</v>
      </c>
      <c r="E16" s="113">
        <v>3</v>
      </c>
      <c r="F16" s="112">
        <f t="shared" si="0"/>
        <v>108</v>
      </c>
      <c r="G16" s="111">
        <v>0</v>
      </c>
      <c r="H16" s="112">
        <f t="shared" si="1"/>
        <v>0</v>
      </c>
      <c r="I16" s="94">
        <f t="shared" si="2"/>
        <v>108</v>
      </c>
    </row>
    <row r="17" spans="1:9" ht="21">
      <c r="A17" s="114">
        <v>9</v>
      </c>
      <c r="B17" s="115" t="s">
        <v>81</v>
      </c>
      <c r="C17" s="94">
        <v>0</v>
      </c>
      <c r="D17" s="22" t="s">
        <v>80</v>
      </c>
      <c r="E17" s="113">
        <v>755</v>
      </c>
      <c r="F17" s="112">
        <f t="shared" si="0"/>
        <v>0</v>
      </c>
      <c r="G17" s="111">
        <v>0</v>
      </c>
      <c r="H17" s="112">
        <f t="shared" si="1"/>
        <v>0</v>
      </c>
      <c r="I17" s="94">
        <f t="shared" si="2"/>
        <v>0</v>
      </c>
    </row>
    <row r="18" spans="1:9" ht="21">
      <c r="A18" s="22">
        <v>10</v>
      </c>
      <c r="B18" s="110" t="s">
        <v>96</v>
      </c>
      <c r="C18" s="94">
        <v>3.8</v>
      </c>
      <c r="D18" s="22" t="s">
        <v>80</v>
      </c>
      <c r="E18" s="113">
        <v>830</v>
      </c>
      <c r="F18" s="112">
        <f t="shared" si="0"/>
        <v>3154</v>
      </c>
      <c r="G18" s="111">
        <v>0</v>
      </c>
      <c r="H18" s="112">
        <f t="shared" si="1"/>
        <v>0</v>
      </c>
      <c r="I18" s="94">
        <f t="shared" si="2"/>
        <v>3154</v>
      </c>
    </row>
    <row r="19" spans="1:9" ht="21">
      <c r="A19" s="22">
        <v>11</v>
      </c>
      <c r="B19" s="110" t="s">
        <v>97</v>
      </c>
      <c r="C19" s="94">
        <v>2</v>
      </c>
      <c r="D19" s="22" t="s">
        <v>82</v>
      </c>
      <c r="E19" s="113">
        <v>40</v>
      </c>
      <c r="F19" s="112">
        <f t="shared" si="0"/>
        <v>80</v>
      </c>
      <c r="G19" s="111">
        <v>0</v>
      </c>
      <c r="H19" s="112">
        <f t="shared" si="1"/>
        <v>0</v>
      </c>
      <c r="I19" s="94">
        <f t="shared" si="2"/>
        <v>80</v>
      </c>
    </row>
    <row r="20" spans="1:9" ht="21">
      <c r="A20" s="22">
        <v>12</v>
      </c>
      <c r="B20" s="110" t="s">
        <v>83</v>
      </c>
      <c r="C20" s="94">
        <v>14</v>
      </c>
      <c r="D20" s="22" t="s">
        <v>84</v>
      </c>
      <c r="E20" s="113">
        <v>30</v>
      </c>
      <c r="F20" s="112">
        <f t="shared" si="0"/>
        <v>420</v>
      </c>
      <c r="G20" s="111">
        <v>30</v>
      </c>
      <c r="H20" s="112">
        <f t="shared" si="1"/>
        <v>420</v>
      </c>
      <c r="I20" s="94">
        <f t="shared" si="2"/>
        <v>840</v>
      </c>
    </row>
    <row r="21" spans="1:9" ht="21">
      <c r="A21" s="22">
        <v>13</v>
      </c>
      <c r="B21" s="110" t="s">
        <v>64</v>
      </c>
      <c r="C21" s="94">
        <v>14</v>
      </c>
      <c r="D21" s="22" t="s">
        <v>84</v>
      </c>
      <c r="E21" s="113">
        <v>30</v>
      </c>
      <c r="F21" s="112">
        <f t="shared" si="0"/>
        <v>420</v>
      </c>
      <c r="G21" s="111">
        <v>30</v>
      </c>
      <c r="H21" s="112">
        <f t="shared" si="1"/>
        <v>420</v>
      </c>
      <c r="I21" s="94">
        <f t="shared" si="2"/>
        <v>840</v>
      </c>
    </row>
    <row r="22" spans="1:9" ht="21">
      <c r="A22" s="22">
        <v>14</v>
      </c>
      <c r="B22" s="110" t="s">
        <v>85</v>
      </c>
      <c r="C22" s="94">
        <v>9</v>
      </c>
      <c r="D22" s="22" t="s">
        <v>84</v>
      </c>
      <c r="E22" s="113">
        <v>30</v>
      </c>
      <c r="F22" s="112">
        <f t="shared" si="0"/>
        <v>270</v>
      </c>
      <c r="G22" s="111">
        <v>38</v>
      </c>
      <c r="H22" s="112">
        <f t="shared" si="1"/>
        <v>342</v>
      </c>
      <c r="I22" s="94">
        <f t="shared" si="2"/>
        <v>612</v>
      </c>
    </row>
    <row r="23" spans="1:9" ht="21">
      <c r="A23" s="84"/>
      <c r="B23" s="85"/>
      <c r="C23" s="88"/>
      <c r="D23" s="85"/>
      <c r="E23" s="85"/>
      <c r="F23" s="85"/>
      <c r="G23" s="85"/>
      <c r="H23" s="85"/>
      <c r="I23" s="89"/>
    </row>
    <row r="24" spans="1:9" ht="21.75" thickBot="1">
      <c r="A24" s="138"/>
      <c r="B24" s="138" t="s">
        <v>16</v>
      </c>
      <c r="C24" s="138"/>
      <c r="D24" s="138"/>
      <c r="E24" s="138"/>
      <c r="F24" s="143">
        <f>SUM(F9:F23)</f>
        <v>16310</v>
      </c>
      <c r="G24" s="138"/>
      <c r="H24" s="143">
        <f>SUM(H9:H23)</f>
        <v>4674</v>
      </c>
      <c r="I24" s="144">
        <f>F24+H24</f>
        <v>20984</v>
      </c>
    </row>
    <row r="25" spans="1:9" ht="21.75" thickBot="1">
      <c r="A25" s="333" t="s">
        <v>42</v>
      </c>
      <c r="B25" s="334"/>
      <c r="C25" s="334"/>
      <c r="D25" s="334"/>
      <c r="E25" s="334"/>
      <c r="F25" s="334"/>
      <c r="G25" s="334"/>
      <c r="H25" s="335"/>
      <c r="I25" s="48">
        <f>SUM(I9:I23)</f>
        <v>20984</v>
      </c>
    </row>
    <row r="26" spans="1:9" ht="21">
      <c r="A26" s="156"/>
      <c r="B26" s="155" t="s">
        <v>107</v>
      </c>
      <c r="C26" s="157">
        <f>I25</f>
        <v>20984</v>
      </c>
      <c r="D26" s="156" t="s">
        <v>41</v>
      </c>
      <c r="E26" s="336" t="s">
        <v>91</v>
      </c>
      <c r="F26" s="336"/>
      <c r="G26" s="336"/>
      <c r="H26" s="336"/>
      <c r="I26" s="336"/>
    </row>
    <row r="27" spans="1:9" ht="21">
      <c r="A27" s="1"/>
      <c r="B27" s="1"/>
      <c r="C27" s="1"/>
      <c r="D27" s="340"/>
      <c r="E27" s="340"/>
      <c r="F27" s="340"/>
      <c r="G27" s="340"/>
      <c r="H27" s="340"/>
      <c r="I27" s="340"/>
    </row>
    <row r="28" spans="1:9" ht="21">
      <c r="A28" s="341"/>
      <c r="B28" s="341"/>
      <c r="C28" s="341"/>
      <c r="D28" s="340"/>
      <c r="E28" s="340"/>
      <c r="F28" s="340"/>
      <c r="G28" s="340"/>
      <c r="H28" s="340"/>
      <c r="I28" s="340"/>
    </row>
    <row r="29" spans="1:9" ht="21">
      <c r="A29" s="1"/>
      <c r="B29" s="1"/>
      <c r="C29" s="1"/>
      <c r="D29" s="1"/>
      <c r="E29" s="10"/>
      <c r="F29" s="10"/>
      <c r="G29" s="10"/>
      <c r="H29" s="10"/>
      <c r="I29" s="35"/>
    </row>
    <row r="30" spans="1:9" ht="21">
      <c r="A30" s="341"/>
      <c r="B30" s="341"/>
      <c r="C30" s="341"/>
      <c r="D30" s="1"/>
      <c r="E30" s="340"/>
      <c r="F30" s="340"/>
      <c r="G30" s="340"/>
      <c r="H30" s="340"/>
      <c r="I30" s="340"/>
    </row>
  </sheetData>
  <sheetProtection/>
  <mergeCells count="14">
    <mergeCell ref="A25:H25"/>
    <mergeCell ref="D27:I27"/>
    <mergeCell ref="A28:C28"/>
    <mergeCell ref="D28:I28"/>
    <mergeCell ref="A30:C30"/>
    <mergeCell ref="E30:I30"/>
    <mergeCell ref="E26:I26"/>
    <mergeCell ref="A1:I1"/>
    <mergeCell ref="A6:A7"/>
    <mergeCell ref="B6:B7"/>
    <mergeCell ref="C6:D6"/>
    <mergeCell ref="E6:F6"/>
    <mergeCell ref="G6:H6"/>
    <mergeCell ref="I6:I7"/>
  </mergeCells>
  <printOptions/>
  <pageMargins left="0.9055118110236221" right="0.7086614173228347" top="0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26"/>
    </sheetView>
  </sheetViews>
  <sheetFormatPr defaultColWidth="9.140625" defaultRowHeight="15"/>
  <cols>
    <col min="1" max="1" width="6.140625" style="0" customWidth="1"/>
    <col min="2" max="2" width="34.140625" style="0" customWidth="1"/>
    <col min="3" max="3" width="10.421875" style="0" customWidth="1"/>
    <col min="4" max="4" width="8.00390625" style="0" customWidth="1"/>
    <col min="5" max="5" width="13.8515625" style="0" customWidth="1"/>
    <col min="6" max="6" width="12.421875" style="0" customWidth="1"/>
    <col min="7" max="7" width="10.57421875" style="0" customWidth="1"/>
    <col min="8" max="8" width="9.28125" style="0" customWidth="1"/>
    <col min="9" max="9" width="16.140625" style="62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145</v>
      </c>
      <c r="B2" s="3"/>
      <c r="C2" s="3"/>
      <c r="D2" s="3"/>
      <c r="E2" s="3" t="s">
        <v>87</v>
      </c>
      <c r="F2" s="3"/>
      <c r="G2" s="3"/>
      <c r="H2" s="3"/>
      <c r="I2" s="61"/>
    </row>
    <row r="3" spans="1:9" ht="21">
      <c r="A3" s="3" t="s">
        <v>150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70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17"/>
      <c r="C5" s="1"/>
      <c r="D5" s="1"/>
      <c r="E5" s="1"/>
      <c r="F5" s="1"/>
      <c r="G5" s="1"/>
      <c r="H5" s="1"/>
      <c r="I5" s="3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33.75" customHeight="1">
      <c r="A7" s="330"/>
      <c r="B7" s="330"/>
      <c r="C7" s="75" t="s">
        <v>4</v>
      </c>
      <c r="D7" s="75" t="s">
        <v>5</v>
      </c>
      <c r="E7" s="76" t="s">
        <v>46</v>
      </c>
      <c r="F7" s="36" t="s">
        <v>45</v>
      </c>
      <c r="G7" s="76" t="s">
        <v>46</v>
      </c>
      <c r="H7" s="36" t="s">
        <v>45</v>
      </c>
      <c r="I7" s="332"/>
    </row>
    <row r="8" spans="1:9" ht="23.25" customHeight="1">
      <c r="A8" s="104">
        <v>1</v>
      </c>
      <c r="B8" s="105" t="s">
        <v>71</v>
      </c>
      <c r="C8" s="106"/>
      <c r="D8" s="106"/>
      <c r="E8" s="107"/>
      <c r="F8" s="108"/>
      <c r="G8" s="107"/>
      <c r="H8" s="108"/>
      <c r="I8" s="109"/>
    </row>
    <row r="9" spans="1:9" ht="21">
      <c r="A9" s="22"/>
      <c r="B9" s="20" t="s">
        <v>95</v>
      </c>
      <c r="C9" s="94">
        <v>4</v>
      </c>
      <c r="D9" s="22" t="s">
        <v>72</v>
      </c>
      <c r="E9" s="111">
        <v>4032</v>
      </c>
      <c r="F9" s="112">
        <f>E9*C9</f>
        <v>16128</v>
      </c>
      <c r="G9" s="111">
        <v>1224</v>
      </c>
      <c r="H9" s="112">
        <f>G9*C9</f>
        <v>4896</v>
      </c>
      <c r="I9" s="94">
        <f>F9+H9</f>
        <v>21024</v>
      </c>
    </row>
    <row r="10" spans="1:9" ht="21">
      <c r="A10" s="22">
        <v>2</v>
      </c>
      <c r="B10" s="110" t="s">
        <v>73</v>
      </c>
      <c r="C10" s="94">
        <v>2</v>
      </c>
      <c r="D10" s="22" t="s">
        <v>72</v>
      </c>
      <c r="E10" s="113">
        <v>307</v>
      </c>
      <c r="F10" s="112">
        <f aca="true" t="shared" si="0" ref="F10:F22">E10*C10</f>
        <v>614</v>
      </c>
      <c r="G10" s="111">
        <v>93</v>
      </c>
      <c r="H10" s="112">
        <f aca="true" t="shared" si="1" ref="H10:H22">G10*C10</f>
        <v>186</v>
      </c>
      <c r="I10" s="94">
        <f aca="true" t="shared" si="2" ref="I10:I22">F10+H10</f>
        <v>800</v>
      </c>
    </row>
    <row r="11" spans="1:9" ht="21">
      <c r="A11" s="22">
        <v>3</v>
      </c>
      <c r="B11" s="110" t="s">
        <v>74</v>
      </c>
      <c r="C11" s="94">
        <v>2</v>
      </c>
      <c r="D11" s="22" t="s">
        <v>72</v>
      </c>
      <c r="E11" s="113">
        <v>580</v>
      </c>
      <c r="F11" s="112">
        <f t="shared" si="0"/>
        <v>1160</v>
      </c>
      <c r="G11" s="111">
        <v>179</v>
      </c>
      <c r="H11" s="112">
        <f t="shared" si="1"/>
        <v>358</v>
      </c>
      <c r="I11" s="94">
        <f t="shared" si="2"/>
        <v>1518</v>
      </c>
    </row>
    <row r="12" spans="1:9" ht="21">
      <c r="A12" s="22">
        <v>4</v>
      </c>
      <c r="B12" s="110" t="s">
        <v>59</v>
      </c>
      <c r="C12" s="94">
        <v>9</v>
      </c>
      <c r="D12" s="22" t="s">
        <v>72</v>
      </c>
      <c r="E12" s="113">
        <v>294</v>
      </c>
      <c r="F12" s="112">
        <f t="shared" si="0"/>
        <v>2646</v>
      </c>
      <c r="G12" s="111">
        <v>81</v>
      </c>
      <c r="H12" s="112">
        <f t="shared" si="1"/>
        <v>729</v>
      </c>
      <c r="I12" s="94">
        <f t="shared" si="2"/>
        <v>3375</v>
      </c>
    </row>
    <row r="13" spans="1:9" ht="21">
      <c r="A13" s="22">
        <v>5</v>
      </c>
      <c r="B13" s="110" t="s">
        <v>75</v>
      </c>
      <c r="C13" s="94">
        <v>3</v>
      </c>
      <c r="D13" s="22" t="s">
        <v>72</v>
      </c>
      <c r="E13" s="113">
        <v>428</v>
      </c>
      <c r="F13" s="112">
        <f t="shared" si="0"/>
        <v>1284</v>
      </c>
      <c r="G13" s="111">
        <v>117</v>
      </c>
      <c r="H13" s="112">
        <f t="shared" si="1"/>
        <v>351</v>
      </c>
      <c r="I13" s="94">
        <f t="shared" si="2"/>
        <v>1635</v>
      </c>
    </row>
    <row r="14" spans="1:9" ht="21">
      <c r="A14" s="22">
        <v>6</v>
      </c>
      <c r="B14" s="110" t="s">
        <v>76</v>
      </c>
      <c r="C14" s="94">
        <v>1</v>
      </c>
      <c r="D14" s="22" t="s">
        <v>72</v>
      </c>
      <c r="E14" s="113">
        <v>188</v>
      </c>
      <c r="F14" s="112">
        <f t="shared" si="0"/>
        <v>188</v>
      </c>
      <c r="G14" s="111">
        <v>57</v>
      </c>
      <c r="H14" s="112">
        <f t="shared" si="1"/>
        <v>57</v>
      </c>
      <c r="I14" s="94">
        <f t="shared" si="2"/>
        <v>245</v>
      </c>
    </row>
    <row r="15" spans="1:9" ht="21">
      <c r="A15" s="22">
        <v>7</v>
      </c>
      <c r="B15" s="110" t="s">
        <v>77</v>
      </c>
      <c r="C15" s="94">
        <v>120</v>
      </c>
      <c r="D15" s="22" t="s">
        <v>78</v>
      </c>
      <c r="E15" s="113">
        <v>1</v>
      </c>
      <c r="F15" s="112">
        <f t="shared" si="0"/>
        <v>120</v>
      </c>
      <c r="G15" s="111">
        <v>0</v>
      </c>
      <c r="H15" s="112">
        <f t="shared" si="1"/>
        <v>0</v>
      </c>
      <c r="I15" s="94">
        <f t="shared" si="2"/>
        <v>120</v>
      </c>
    </row>
    <row r="16" spans="1:9" ht="21">
      <c r="A16" s="22">
        <v>8</v>
      </c>
      <c r="B16" s="110" t="s">
        <v>79</v>
      </c>
      <c r="C16" s="94">
        <v>48</v>
      </c>
      <c r="D16" s="22" t="s">
        <v>78</v>
      </c>
      <c r="E16" s="113">
        <v>3</v>
      </c>
      <c r="F16" s="112">
        <f t="shared" si="0"/>
        <v>144</v>
      </c>
      <c r="G16" s="111">
        <v>0</v>
      </c>
      <c r="H16" s="112">
        <f t="shared" si="1"/>
        <v>0</v>
      </c>
      <c r="I16" s="94">
        <f t="shared" si="2"/>
        <v>144</v>
      </c>
    </row>
    <row r="17" spans="1:9" ht="21">
      <c r="A17" s="114">
        <v>9</v>
      </c>
      <c r="B17" s="115" t="s">
        <v>81</v>
      </c>
      <c r="C17" s="94">
        <v>2.93</v>
      </c>
      <c r="D17" s="22" t="s">
        <v>80</v>
      </c>
      <c r="E17" s="113">
        <v>755</v>
      </c>
      <c r="F17" s="112">
        <f t="shared" si="0"/>
        <v>2212.15</v>
      </c>
      <c r="G17" s="111">
        <v>0</v>
      </c>
      <c r="H17" s="112">
        <f t="shared" si="1"/>
        <v>0</v>
      </c>
      <c r="I17" s="94">
        <f t="shared" si="2"/>
        <v>2212.15</v>
      </c>
    </row>
    <row r="18" spans="1:9" ht="21">
      <c r="A18" s="22">
        <v>10</v>
      </c>
      <c r="B18" s="110" t="s">
        <v>96</v>
      </c>
      <c r="C18" s="94">
        <v>4.23</v>
      </c>
      <c r="D18" s="22" t="s">
        <v>80</v>
      </c>
      <c r="E18" s="113">
        <v>830</v>
      </c>
      <c r="F18" s="112">
        <f t="shared" si="0"/>
        <v>3510.9000000000005</v>
      </c>
      <c r="G18" s="111">
        <v>0</v>
      </c>
      <c r="H18" s="112">
        <f t="shared" si="1"/>
        <v>0</v>
      </c>
      <c r="I18" s="94">
        <f t="shared" si="2"/>
        <v>3510.9000000000005</v>
      </c>
    </row>
    <row r="19" spans="1:9" ht="21">
      <c r="A19" s="22">
        <v>11</v>
      </c>
      <c r="B19" s="110" t="s">
        <v>97</v>
      </c>
      <c r="C19" s="94">
        <v>4</v>
      </c>
      <c r="D19" s="22" t="s">
        <v>82</v>
      </c>
      <c r="E19" s="113">
        <v>40</v>
      </c>
      <c r="F19" s="112">
        <f t="shared" si="0"/>
        <v>160</v>
      </c>
      <c r="G19" s="111">
        <v>0</v>
      </c>
      <c r="H19" s="112">
        <f t="shared" si="1"/>
        <v>0</v>
      </c>
      <c r="I19" s="94">
        <f t="shared" si="2"/>
        <v>160</v>
      </c>
    </row>
    <row r="20" spans="1:9" ht="21">
      <c r="A20" s="22">
        <v>12</v>
      </c>
      <c r="B20" s="110" t="s">
        <v>83</v>
      </c>
      <c r="C20" s="94">
        <v>22</v>
      </c>
      <c r="D20" s="22" t="s">
        <v>84</v>
      </c>
      <c r="E20" s="113">
        <v>30</v>
      </c>
      <c r="F20" s="112">
        <f t="shared" si="0"/>
        <v>660</v>
      </c>
      <c r="G20" s="111">
        <v>30</v>
      </c>
      <c r="H20" s="112">
        <f t="shared" si="1"/>
        <v>660</v>
      </c>
      <c r="I20" s="94">
        <f t="shared" si="2"/>
        <v>1320</v>
      </c>
    </row>
    <row r="21" spans="1:9" ht="21">
      <c r="A21" s="22">
        <v>13</v>
      </c>
      <c r="B21" s="110" t="s">
        <v>64</v>
      </c>
      <c r="C21" s="94">
        <v>22</v>
      </c>
      <c r="D21" s="22" t="s">
        <v>84</v>
      </c>
      <c r="E21" s="113">
        <v>30</v>
      </c>
      <c r="F21" s="112">
        <f t="shared" si="0"/>
        <v>660</v>
      </c>
      <c r="G21" s="111">
        <v>30</v>
      </c>
      <c r="H21" s="112">
        <f t="shared" si="1"/>
        <v>660</v>
      </c>
      <c r="I21" s="94">
        <f t="shared" si="2"/>
        <v>1320</v>
      </c>
    </row>
    <row r="22" spans="1:9" ht="21">
      <c r="A22" s="22">
        <v>14</v>
      </c>
      <c r="B22" s="110" t="s">
        <v>85</v>
      </c>
      <c r="C22" s="94">
        <v>12.45</v>
      </c>
      <c r="D22" s="22" t="s">
        <v>84</v>
      </c>
      <c r="E22" s="113">
        <v>30</v>
      </c>
      <c r="F22" s="112">
        <f t="shared" si="0"/>
        <v>373.5</v>
      </c>
      <c r="G22" s="111">
        <v>38</v>
      </c>
      <c r="H22" s="112">
        <f t="shared" si="1"/>
        <v>473.09999999999997</v>
      </c>
      <c r="I22" s="94">
        <f t="shared" si="2"/>
        <v>846.5999999999999</v>
      </c>
    </row>
    <row r="23" spans="1:9" ht="21">
      <c r="A23" s="84"/>
      <c r="B23" s="85"/>
      <c r="C23" s="88"/>
      <c r="D23" s="85"/>
      <c r="E23" s="85"/>
      <c r="F23" s="85"/>
      <c r="G23" s="85"/>
      <c r="H23" s="85"/>
      <c r="I23" s="89"/>
    </row>
    <row r="24" spans="1:9" ht="21.75" thickBot="1">
      <c r="A24" s="139"/>
      <c r="B24" s="138" t="s">
        <v>16</v>
      </c>
      <c r="C24" s="139"/>
      <c r="D24" s="139"/>
      <c r="E24" s="139"/>
      <c r="F24" s="145">
        <f>SUM(F9:F23)</f>
        <v>29860.550000000003</v>
      </c>
      <c r="G24" s="139"/>
      <c r="H24" s="145">
        <f>SUM(H9:H23)</f>
        <v>8370.1</v>
      </c>
      <c r="I24" s="140">
        <f>F24+H24</f>
        <v>38230.65</v>
      </c>
    </row>
    <row r="25" spans="1:9" ht="21.75" thickBot="1">
      <c r="A25" s="333" t="s">
        <v>42</v>
      </c>
      <c r="B25" s="334"/>
      <c r="C25" s="334"/>
      <c r="D25" s="334"/>
      <c r="E25" s="334"/>
      <c r="F25" s="334"/>
      <c r="G25" s="334"/>
      <c r="H25" s="335"/>
      <c r="I25" s="49">
        <f>SUM(I9:I22)</f>
        <v>38230.65</v>
      </c>
    </row>
    <row r="26" spans="1:9" ht="21">
      <c r="A26" s="151"/>
      <c r="B26" s="155" t="s">
        <v>107</v>
      </c>
      <c r="C26" s="152">
        <f>I25</f>
        <v>38230.65</v>
      </c>
      <c r="D26" s="153" t="s">
        <v>41</v>
      </c>
      <c r="E26" s="336" t="s">
        <v>91</v>
      </c>
      <c r="F26" s="336"/>
      <c r="G26" s="336"/>
      <c r="H26" s="336"/>
      <c r="I26" s="336"/>
    </row>
    <row r="27" spans="1:9" ht="21">
      <c r="A27" s="1"/>
      <c r="B27" s="1"/>
      <c r="C27" s="1"/>
      <c r="D27" s="340"/>
      <c r="E27" s="340"/>
      <c r="F27" s="340"/>
      <c r="G27" s="340"/>
      <c r="H27" s="340"/>
      <c r="I27" s="340"/>
    </row>
    <row r="28" spans="1:9" ht="21">
      <c r="A28" s="341"/>
      <c r="B28" s="341"/>
      <c r="C28" s="341"/>
      <c r="D28" s="340"/>
      <c r="E28" s="340"/>
      <c r="F28" s="340"/>
      <c r="G28" s="340"/>
      <c r="H28" s="340"/>
      <c r="I28" s="340"/>
    </row>
    <row r="29" spans="1:9" ht="21">
      <c r="A29" s="1"/>
      <c r="B29" s="1"/>
      <c r="C29" s="1"/>
      <c r="D29" s="1"/>
      <c r="E29" s="10"/>
      <c r="F29" s="10"/>
      <c r="G29" s="10"/>
      <c r="H29" s="10"/>
      <c r="I29" s="35"/>
    </row>
    <row r="30" spans="1:9" ht="21">
      <c r="A30" s="341"/>
      <c r="B30" s="341"/>
      <c r="C30" s="341"/>
      <c r="D30" s="1"/>
      <c r="E30" s="340"/>
      <c r="F30" s="340"/>
      <c r="G30" s="340"/>
      <c r="H30" s="340"/>
      <c r="I30" s="340"/>
    </row>
  </sheetData>
  <sheetProtection/>
  <mergeCells count="14">
    <mergeCell ref="A25:H25"/>
    <mergeCell ref="D27:I27"/>
    <mergeCell ref="A28:C28"/>
    <mergeCell ref="D28:I28"/>
    <mergeCell ref="A30:C30"/>
    <mergeCell ref="E30:I30"/>
    <mergeCell ref="E26:I26"/>
    <mergeCell ref="A1:I1"/>
    <mergeCell ref="A6:A7"/>
    <mergeCell ref="B6:B7"/>
    <mergeCell ref="C6:D6"/>
    <mergeCell ref="E6:F6"/>
    <mergeCell ref="G6:H6"/>
    <mergeCell ref="I6:I7"/>
  </mergeCells>
  <printOptions/>
  <pageMargins left="0.9055118110236221" right="0.5118110236220472" top="0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5"/>
    </sheetView>
  </sheetViews>
  <sheetFormatPr defaultColWidth="9.140625" defaultRowHeight="15"/>
  <cols>
    <col min="1" max="1" width="6.140625" style="0" customWidth="1"/>
    <col min="2" max="2" width="39.8515625" style="0" customWidth="1"/>
    <col min="3" max="3" width="10.421875" style="0" customWidth="1"/>
    <col min="4" max="4" width="10.00390625" style="0" customWidth="1"/>
    <col min="5" max="5" width="9.421875" style="0" customWidth="1"/>
    <col min="6" max="6" width="8.421875" style="0" customWidth="1"/>
    <col min="7" max="7" width="10.00390625" style="0" customWidth="1"/>
    <col min="8" max="8" width="11.421875" style="0" customWidth="1"/>
    <col min="9" max="9" width="14.57421875" style="62" customWidth="1"/>
  </cols>
  <sheetData>
    <row r="1" spans="1:9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" t="s">
        <v>145</v>
      </c>
      <c r="B2" s="3"/>
      <c r="C2" s="3"/>
      <c r="D2" s="3"/>
      <c r="E2" s="3" t="s">
        <v>86</v>
      </c>
      <c r="F2" s="3"/>
      <c r="G2" s="3"/>
      <c r="H2" s="342"/>
      <c r="I2" s="342"/>
    </row>
    <row r="3" spans="1:9" ht="21">
      <c r="A3" s="3" t="s">
        <v>150</v>
      </c>
      <c r="B3" s="3"/>
      <c r="C3" s="3"/>
      <c r="D3" s="3"/>
      <c r="E3" s="3"/>
      <c r="F3" s="3"/>
      <c r="G3" s="3"/>
      <c r="H3" s="3"/>
      <c r="I3" s="61"/>
    </row>
    <row r="4" spans="1:9" ht="21">
      <c r="A4" s="3" t="s">
        <v>70</v>
      </c>
      <c r="B4" s="3"/>
      <c r="C4" s="3"/>
      <c r="D4" s="3" t="s">
        <v>92</v>
      </c>
      <c r="E4" s="3"/>
      <c r="F4" s="3"/>
      <c r="G4" s="1"/>
      <c r="H4" s="1"/>
      <c r="I4" s="31"/>
    </row>
    <row r="5" spans="1:9" ht="21">
      <c r="A5" s="12" t="s">
        <v>119</v>
      </c>
      <c r="B5" s="116"/>
      <c r="C5" s="1"/>
      <c r="D5" s="1"/>
      <c r="E5" s="1"/>
      <c r="F5" s="1"/>
      <c r="G5" s="1"/>
      <c r="H5" s="1"/>
      <c r="I5" s="31"/>
    </row>
    <row r="6" spans="1:9" ht="21">
      <c r="A6" s="329" t="s">
        <v>2</v>
      </c>
      <c r="B6" s="329" t="s">
        <v>1</v>
      </c>
      <c r="C6" s="313" t="s">
        <v>3</v>
      </c>
      <c r="D6" s="313"/>
      <c r="E6" s="314" t="s">
        <v>6</v>
      </c>
      <c r="F6" s="315"/>
      <c r="G6" s="314" t="s">
        <v>8</v>
      </c>
      <c r="H6" s="315"/>
      <c r="I6" s="331" t="s">
        <v>9</v>
      </c>
    </row>
    <row r="7" spans="1:9" ht="33.75" customHeight="1">
      <c r="A7" s="330"/>
      <c r="B7" s="330"/>
      <c r="C7" s="74" t="s">
        <v>4</v>
      </c>
      <c r="D7" s="74" t="s">
        <v>5</v>
      </c>
      <c r="E7" s="76" t="s">
        <v>46</v>
      </c>
      <c r="F7" s="36" t="s">
        <v>45</v>
      </c>
      <c r="G7" s="76" t="s">
        <v>46</v>
      </c>
      <c r="H7" s="36" t="s">
        <v>45</v>
      </c>
      <c r="I7" s="332"/>
    </row>
    <row r="8" spans="1:9" ht="23.25" customHeight="1">
      <c r="A8" s="82">
        <v>1</v>
      </c>
      <c r="B8" s="16" t="s">
        <v>71</v>
      </c>
      <c r="C8" s="77"/>
      <c r="D8" s="77"/>
      <c r="E8" s="78"/>
      <c r="F8" s="79"/>
      <c r="G8" s="78"/>
      <c r="H8" s="79"/>
      <c r="I8" s="80"/>
    </row>
    <row r="9" spans="1:9" ht="21">
      <c r="A9" s="19"/>
      <c r="B9" s="20" t="s">
        <v>95</v>
      </c>
      <c r="C9" s="40">
        <v>4</v>
      </c>
      <c r="D9" s="19" t="s">
        <v>72</v>
      </c>
      <c r="E9" s="81">
        <v>4032</v>
      </c>
      <c r="F9" s="70">
        <f>E9*C9</f>
        <v>16128</v>
      </c>
      <c r="G9" s="81">
        <v>1224</v>
      </c>
      <c r="H9" s="70">
        <f>G9*C9</f>
        <v>4896</v>
      </c>
      <c r="I9" s="40">
        <f>F9+H9</f>
        <v>21024</v>
      </c>
    </row>
    <row r="10" spans="1:9" ht="21">
      <c r="A10" s="19">
        <v>2</v>
      </c>
      <c r="B10" s="20" t="s">
        <v>73</v>
      </c>
      <c r="C10" s="40">
        <v>3</v>
      </c>
      <c r="D10" s="19" t="s">
        <v>72</v>
      </c>
      <c r="E10" s="65">
        <v>307</v>
      </c>
      <c r="F10" s="70">
        <f aca="true" t="shared" si="0" ref="F10:F22">E10*C10</f>
        <v>921</v>
      </c>
      <c r="G10" s="81">
        <v>93</v>
      </c>
      <c r="H10" s="70">
        <f aca="true" t="shared" si="1" ref="H10:H22">G10*C10</f>
        <v>279</v>
      </c>
      <c r="I10" s="40">
        <f aca="true" t="shared" si="2" ref="I10:I22">F10+H10</f>
        <v>1200</v>
      </c>
    </row>
    <row r="11" spans="1:9" ht="21">
      <c r="A11" s="19">
        <v>3</v>
      </c>
      <c r="B11" s="20" t="s">
        <v>74</v>
      </c>
      <c r="C11" s="40">
        <v>2</v>
      </c>
      <c r="D11" s="19" t="s">
        <v>72</v>
      </c>
      <c r="E11" s="65">
        <v>580</v>
      </c>
      <c r="F11" s="70">
        <f t="shared" si="0"/>
        <v>1160</v>
      </c>
      <c r="G11" s="81">
        <v>179</v>
      </c>
      <c r="H11" s="70">
        <f t="shared" si="1"/>
        <v>358</v>
      </c>
      <c r="I11" s="40">
        <f t="shared" si="2"/>
        <v>1518</v>
      </c>
    </row>
    <row r="12" spans="1:9" ht="21">
      <c r="A12" s="19">
        <v>4</v>
      </c>
      <c r="B12" s="20" t="s">
        <v>59</v>
      </c>
      <c r="C12" s="40">
        <v>11</v>
      </c>
      <c r="D12" s="19" t="s">
        <v>72</v>
      </c>
      <c r="E12" s="65">
        <v>294</v>
      </c>
      <c r="F12" s="70">
        <f t="shared" si="0"/>
        <v>3234</v>
      </c>
      <c r="G12" s="81">
        <v>81</v>
      </c>
      <c r="H12" s="70">
        <f t="shared" si="1"/>
        <v>891</v>
      </c>
      <c r="I12" s="40">
        <f t="shared" si="2"/>
        <v>4125</v>
      </c>
    </row>
    <row r="13" spans="1:9" ht="21">
      <c r="A13" s="19">
        <v>5</v>
      </c>
      <c r="B13" s="20" t="s">
        <v>75</v>
      </c>
      <c r="C13" s="40">
        <v>3</v>
      </c>
      <c r="D13" s="19" t="s">
        <v>72</v>
      </c>
      <c r="E13" s="65">
        <v>428</v>
      </c>
      <c r="F13" s="70">
        <f t="shared" si="0"/>
        <v>1284</v>
      </c>
      <c r="G13" s="81">
        <v>117</v>
      </c>
      <c r="H13" s="70">
        <f t="shared" si="1"/>
        <v>351</v>
      </c>
      <c r="I13" s="40">
        <f t="shared" si="2"/>
        <v>1635</v>
      </c>
    </row>
    <row r="14" spans="1:9" ht="21">
      <c r="A14" s="19">
        <v>6</v>
      </c>
      <c r="B14" s="20" t="s">
        <v>76</v>
      </c>
      <c r="C14" s="40">
        <v>1</v>
      </c>
      <c r="D14" s="19" t="s">
        <v>72</v>
      </c>
      <c r="E14" s="65">
        <v>188</v>
      </c>
      <c r="F14" s="70">
        <f t="shared" si="0"/>
        <v>188</v>
      </c>
      <c r="G14" s="81">
        <v>57</v>
      </c>
      <c r="H14" s="70">
        <f t="shared" si="1"/>
        <v>57</v>
      </c>
      <c r="I14" s="40">
        <f t="shared" si="2"/>
        <v>245</v>
      </c>
    </row>
    <row r="15" spans="1:9" ht="21">
      <c r="A15" s="19">
        <v>7</v>
      </c>
      <c r="B15" s="20" t="s">
        <v>77</v>
      </c>
      <c r="C15" s="40">
        <v>132</v>
      </c>
      <c r="D15" s="19" t="s">
        <v>78</v>
      </c>
      <c r="E15" s="65">
        <v>1</v>
      </c>
      <c r="F15" s="70">
        <f t="shared" si="0"/>
        <v>132</v>
      </c>
      <c r="G15" s="81">
        <v>0</v>
      </c>
      <c r="H15" s="70">
        <f t="shared" si="1"/>
        <v>0</v>
      </c>
      <c r="I15" s="40">
        <f t="shared" si="2"/>
        <v>132</v>
      </c>
    </row>
    <row r="16" spans="1:9" ht="21">
      <c r="A16" s="19">
        <v>8</v>
      </c>
      <c r="B16" s="20" t="s">
        <v>79</v>
      </c>
      <c r="C16" s="40">
        <v>60</v>
      </c>
      <c r="D16" s="19" t="s">
        <v>78</v>
      </c>
      <c r="E16" s="65">
        <v>3</v>
      </c>
      <c r="F16" s="70">
        <f t="shared" si="0"/>
        <v>180</v>
      </c>
      <c r="G16" s="81">
        <v>0</v>
      </c>
      <c r="H16" s="70">
        <f t="shared" si="1"/>
        <v>0</v>
      </c>
      <c r="I16" s="40">
        <f t="shared" si="2"/>
        <v>180</v>
      </c>
    </row>
    <row r="17" spans="1:9" ht="21">
      <c r="A17" s="68">
        <v>9</v>
      </c>
      <c r="B17" s="72" t="s">
        <v>81</v>
      </c>
      <c r="C17" s="40">
        <v>2.93</v>
      </c>
      <c r="D17" s="19" t="s">
        <v>80</v>
      </c>
      <c r="E17" s="65">
        <v>755</v>
      </c>
      <c r="F17" s="70">
        <f t="shared" si="0"/>
        <v>2212.15</v>
      </c>
      <c r="G17" s="81">
        <v>0</v>
      </c>
      <c r="H17" s="70">
        <f t="shared" si="1"/>
        <v>0</v>
      </c>
      <c r="I17" s="40">
        <f t="shared" si="2"/>
        <v>2212.15</v>
      </c>
    </row>
    <row r="18" spans="1:9" ht="21">
      <c r="A18" s="19">
        <v>10</v>
      </c>
      <c r="B18" s="20" t="s">
        <v>98</v>
      </c>
      <c r="C18" s="40">
        <v>5.38</v>
      </c>
      <c r="D18" s="19" t="s">
        <v>80</v>
      </c>
      <c r="E18" s="65">
        <v>830</v>
      </c>
      <c r="F18" s="70">
        <f t="shared" si="0"/>
        <v>4465.4</v>
      </c>
      <c r="G18" s="81">
        <v>0</v>
      </c>
      <c r="H18" s="70">
        <f t="shared" si="1"/>
        <v>0</v>
      </c>
      <c r="I18" s="40">
        <f t="shared" si="2"/>
        <v>4465.4</v>
      </c>
    </row>
    <row r="19" spans="1:9" ht="21">
      <c r="A19" s="19">
        <v>11</v>
      </c>
      <c r="B19" s="20" t="s">
        <v>99</v>
      </c>
      <c r="C19" s="40">
        <v>4</v>
      </c>
      <c r="D19" s="19" t="s">
        <v>82</v>
      </c>
      <c r="E19" s="65">
        <v>40</v>
      </c>
      <c r="F19" s="70">
        <f t="shared" si="0"/>
        <v>160</v>
      </c>
      <c r="G19" s="81">
        <v>0</v>
      </c>
      <c r="H19" s="70">
        <f t="shared" si="1"/>
        <v>0</v>
      </c>
      <c r="I19" s="40">
        <f t="shared" si="2"/>
        <v>160</v>
      </c>
    </row>
    <row r="20" spans="1:9" ht="21">
      <c r="A20" s="19">
        <v>12</v>
      </c>
      <c r="B20" s="20" t="s">
        <v>83</v>
      </c>
      <c r="C20" s="40">
        <v>24</v>
      </c>
      <c r="D20" s="19" t="s">
        <v>84</v>
      </c>
      <c r="E20" s="65">
        <v>30</v>
      </c>
      <c r="F20" s="70">
        <f t="shared" si="0"/>
        <v>720</v>
      </c>
      <c r="G20" s="81">
        <v>30</v>
      </c>
      <c r="H20" s="70">
        <f t="shared" si="1"/>
        <v>720</v>
      </c>
      <c r="I20" s="40">
        <f t="shared" si="2"/>
        <v>1440</v>
      </c>
    </row>
    <row r="21" spans="1:9" ht="21">
      <c r="A21" s="19">
        <v>13</v>
      </c>
      <c r="B21" s="20" t="s">
        <v>64</v>
      </c>
      <c r="C21" s="40">
        <v>24</v>
      </c>
      <c r="D21" s="19" t="s">
        <v>84</v>
      </c>
      <c r="E21" s="65">
        <v>30</v>
      </c>
      <c r="F21" s="70">
        <f t="shared" si="0"/>
        <v>720</v>
      </c>
      <c r="G21" s="81">
        <v>30</v>
      </c>
      <c r="H21" s="70">
        <f t="shared" si="1"/>
        <v>720</v>
      </c>
      <c r="I21" s="40">
        <f t="shared" si="2"/>
        <v>1440</v>
      </c>
    </row>
    <row r="22" spans="1:9" ht="21">
      <c r="A22" s="84">
        <v>14</v>
      </c>
      <c r="B22" s="85" t="s">
        <v>85</v>
      </c>
      <c r="C22" s="88">
        <v>13.87</v>
      </c>
      <c r="D22" s="84" t="s">
        <v>84</v>
      </c>
      <c r="E22" s="91">
        <v>30</v>
      </c>
      <c r="F22" s="92">
        <f t="shared" si="0"/>
        <v>416.09999999999997</v>
      </c>
      <c r="G22" s="93">
        <v>38</v>
      </c>
      <c r="H22" s="92">
        <f t="shared" si="1"/>
        <v>527.06</v>
      </c>
      <c r="I22" s="88">
        <f t="shared" si="2"/>
        <v>943.1599999999999</v>
      </c>
    </row>
    <row r="23" spans="1:9" ht="21.75" thickBot="1">
      <c r="A23" s="139"/>
      <c r="B23" s="138" t="s">
        <v>16</v>
      </c>
      <c r="C23" s="139"/>
      <c r="D23" s="139"/>
      <c r="E23" s="139"/>
      <c r="F23" s="145">
        <f>SUM(F9:F22)</f>
        <v>31920.65</v>
      </c>
      <c r="G23" s="139"/>
      <c r="H23" s="145">
        <f>SUM(H9:H22)</f>
        <v>8799.06</v>
      </c>
      <c r="I23" s="140">
        <f>F23+H23</f>
        <v>40719.71</v>
      </c>
    </row>
    <row r="24" spans="1:9" ht="21.75" thickBot="1">
      <c r="A24" s="333" t="s">
        <v>42</v>
      </c>
      <c r="B24" s="334"/>
      <c r="C24" s="334"/>
      <c r="D24" s="334"/>
      <c r="E24" s="334"/>
      <c r="F24" s="334"/>
      <c r="G24" s="334"/>
      <c r="H24" s="335"/>
      <c r="I24" s="49">
        <f>SUM(I9:I22)</f>
        <v>40719.71000000001</v>
      </c>
    </row>
    <row r="25" spans="1:9" ht="21">
      <c r="A25" s="151"/>
      <c r="B25" s="155" t="s">
        <v>107</v>
      </c>
      <c r="C25" s="152">
        <f>I24</f>
        <v>40719.71000000001</v>
      </c>
      <c r="D25" s="153" t="s">
        <v>41</v>
      </c>
      <c r="E25" s="336" t="s">
        <v>91</v>
      </c>
      <c r="F25" s="336"/>
      <c r="G25" s="336"/>
      <c r="H25" s="336"/>
      <c r="I25" s="336"/>
    </row>
    <row r="26" spans="1:9" ht="21">
      <c r="A26" s="1"/>
      <c r="B26" s="1"/>
      <c r="C26" s="1"/>
      <c r="D26" s="340"/>
      <c r="E26" s="340"/>
      <c r="F26" s="340"/>
      <c r="G26" s="340"/>
      <c r="H26" s="340"/>
      <c r="I26" s="340"/>
    </row>
    <row r="27" spans="1:9" ht="21">
      <c r="A27" s="341"/>
      <c r="B27" s="341"/>
      <c r="C27" s="341"/>
      <c r="D27" s="340"/>
      <c r="E27" s="340"/>
      <c r="F27" s="340"/>
      <c r="G27" s="340"/>
      <c r="H27" s="340"/>
      <c r="I27" s="340"/>
    </row>
    <row r="28" spans="1:9" ht="21">
      <c r="A28" s="1"/>
      <c r="B28" s="1"/>
      <c r="C28" s="1"/>
      <c r="D28" s="1"/>
      <c r="E28" s="10"/>
      <c r="F28" s="10"/>
      <c r="G28" s="10"/>
      <c r="H28" s="10"/>
      <c r="I28" s="35"/>
    </row>
    <row r="29" spans="1:9" ht="21">
      <c r="A29" s="341"/>
      <c r="B29" s="341"/>
      <c r="C29" s="341"/>
      <c r="D29" s="1"/>
      <c r="E29" s="340"/>
      <c r="F29" s="340"/>
      <c r="G29" s="340"/>
      <c r="H29" s="340"/>
      <c r="I29" s="340"/>
    </row>
  </sheetData>
  <sheetProtection/>
  <mergeCells count="15">
    <mergeCell ref="D26:I26"/>
    <mergeCell ref="A27:C27"/>
    <mergeCell ref="D27:I27"/>
    <mergeCell ref="H2:I2"/>
    <mergeCell ref="E25:I25"/>
    <mergeCell ref="A29:C29"/>
    <mergeCell ref="E29:I29"/>
    <mergeCell ref="A24:H24"/>
    <mergeCell ref="A1:I1"/>
    <mergeCell ref="A6:A7"/>
    <mergeCell ref="B6:B7"/>
    <mergeCell ref="C6:D6"/>
    <mergeCell ref="E6:F6"/>
    <mergeCell ref="G6:H6"/>
    <mergeCell ref="I6:I7"/>
  </mergeCells>
  <printOptions/>
  <pageMargins left="0.9055118110236221" right="0.1968503937007874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20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100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158"/>
      <c r="G7" s="158" t="s">
        <v>7</v>
      </c>
      <c r="H7" s="158"/>
      <c r="I7" s="348"/>
      <c r="J7" s="103"/>
    </row>
    <row r="8" spans="1:10" ht="42.75" customHeight="1">
      <c r="A8" s="95">
        <v>1</v>
      </c>
      <c r="B8" s="96" t="s">
        <v>101</v>
      </c>
      <c r="C8" s="28">
        <v>5</v>
      </c>
      <c r="D8" s="7" t="s">
        <v>25</v>
      </c>
      <c r="E8" s="53">
        <v>990</v>
      </c>
      <c r="F8" s="97">
        <f>E8*C8</f>
        <v>4950</v>
      </c>
      <c r="G8" s="53">
        <v>272</v>
      </c>
      <c r="H8" s="97">
        <f>G8*C8</f>
        <v>1360</v>
      </c>
      <c r="I8" s="28">
        <f>H8+F8</f>
        <v>6310</v>
      </c>
      <c r="J8" s="103"/>
    </row>
    <row r="9" spans="1:10" ht="41.25" customHeight="1">
      <c r="A9" s="57">
        <v>2</v>
      </c>
      <c r="B9" s="58" t="s">
        <v>102</v>
      </c>
      <c r="C9" s="29">
        <v>11.52</v>
      </c>
      <c r="D9" s="4" t="s">
        <v>103</v>
      </c>
      <c r="E9" s="55">
        <v>220</v>
      </c>
      <c r="F9" s="98">
        <f aca="true" t="shared" si="0" ref="F9:F16">E9*C9</f>
        <v>2534.4</v>
      </c>
      <c r="G9" s="55">
        <v>25</v>
      </c>
      <c r="H9" s="98">
        <f aca="true" t="shared" si="1" ref="H9:H16">G9*C9</f>
        <v>288</v>
      </c>
      <c r="I9" s="29">
        <f aca="true" t="shared" si="2" ref="I9:I17">H9+F9</f>
        <v>2822.4</v>
      </c>
      <c r="J9" s="103"/>
    </row>
    <row r="10" spans="1:10" ht="21">
      <c r="A10" s="4">
        <v>3</v>
      </c>
      <c r="B10" s="2" t="s">
        <v>51</v>
      </c>
      <c r="C10" s="29">
        <v>0.46</v>
      </c>
      <c r="D10" s="4" t="s">
        <v>22</v>
      </c>
      <c r="E10" s="55">
        <v>1635</v>
      </c>
      <c r="F10" s="98">
        <f t="shared" si="0"/>
        <v>752.1</v>
      </c>
      <c r="G10" s="55">
        <v>436</v>
      </c>
      <c r="H10" s="98">
        <f t="shared" si="1"/>
        <v>200.56</v>
      </c>
      <c r="I10" s="29">
        <f t="shared" si="2"/>
        <v>952.6600000000001</v>
      </c>
      <c r="J10" s="103"/>
    </row>
    <row r="11" spans="1:10" ht="21">
      <c r="A11" s="4">
        <v>4</v>
      </c>
      <c r="B11" s="2" t="s">
        <v>104</v>
      </c>
      <c r="C11" s="29">
        <v>4</v>
      </c>
      <c r="D11" s="4" t="s">
        <v>29</v>
      </c>
      <c r="E11" s="55">
        <v>184</v>
      </c>
      <c r="F11" s="98">
        <f t="shared" si="0"/>
        <v>736</v>
      </c>
      <c r="G11" s="55">
        <v>30</v>
      </c>
      <c r="H11" s="98">
        <f t="shared" si="1"/>
        <v>120</v>
      </c>
      <c r="I11" s="29">
        <f t="shared" si="2"/>
        <v>856</v>
      </c>
      <c r="J11" s="103"/>
    </row>
    <row r="12" spans="1:10" ht="21">
      <c r="A12" s="4">
        <v>5</v>
      </c>
      <c r="B12" s="2" t="s">
        <v>54</v>
      </c>
      <c r="C12" s="29">
        <v>4</v>
      </c>
      <c r="D12" s="4" t="s">
        <v>29</v>
      </c>
      <c r="E12" s="55">
        <v>50</v>
      </c>
      <c r="F12" s="98">
        <f t="shared" si="0"/>
        <v>200</v>
      </c>
      <c r="G12" s="55">
        <v>8</v>
      </c>
      <c r="H12" s="98">
        <f t="shared" si="1"/>
        <v>32</v>
      </c>
      <c r="I12" s="29">
        <f t="shared" si="2"/>
        <v>232</v>
      </c>
      <c r="J12" s="103"/>
    </row>
    <row r="13" spans="1:10" ht="21">
      <c r="A13" s="4">
        <v>6</v>
      </c>
      <c r="B13" s="2" t="s">
        <v>21</v>
      </c>
      <c r="C13" s="29">
        <v>0.87</v>
      </c>
      <c r="D13" s="4" t="s">
        <v>24</v>
      </c>
      <c r="E13" s="55">
        <v>30</v>
      </c>
      <c r="F13" s="98">
        <f t="shared" si="0"/>
        <v>26.1</v>
      </c>
      <c r="G13" s="55">
        <v>0</v>
      </c>
      <c r="H13" s="98">
        <f t="shared" si="1"/>
        <v>0</v>
      </c>
      <c r="I13" s="29">
        <f t="shared" si="2"/>
        <v>26.1</v>
      </c>
      <c r="J13" s="103"/>
    </row>
    <row r="14" spans="1:10" ht="21">
      <c r="A14" s="4">
        <v>7</v>
      </c>
      <c r="B14" s="2" t="s">
        <v>13</v>
      </c>
      <c r="C14" s="29">
        <v>5.5</v>
      </c>
      <c r="D14" s="4" t="s">
        <v>103</v>
      </c>
      <c r="E14" s="55">
        <v>456</v>
      </c>
      <c r="F14" s="98">
        <f t="shared" si="0"/>
        <v>2508</v>
      </c>
      <c r="G14" s="55">
        <v>154</v>
      </c>
      <c r="H14" s="98">
        <f t="shared" si="1"/>
        <v>847</v>
      </c>
      <c r="I14" s="29">
        <f t="shared" si="2"/>
        <v>3355</v>
      </c>
      <c r="J14" s="103"/>
    </row>
    <row r="15" spans="1:10" ht="21">
      <c r="A15" s="4">
        <v>8</v>
      </c>
      <c r="B15" s="2" t="s">
        <v>14</v>
      </c>
      <c r="C15" s="29">
        <v>1.65</v>
      </c>
      <c r="D15" s="4" t="s">
        <v>24</v>
      </c>
      <c r="E15" s="55">
        <v>30</v>
      </c>
      <c r="F15" s="98">
        <f t="shared" si="0"/>
        <v>49.5</v>
      </c>
      <c r="G15" s="55">
        <v>0</v>
      </c>
      <c r="H15" s="98">
        <f t="shared" si="1"/>
        <v>0</v>
      </c>
      <c r="I15" s="29">
        <f t="shared" si="2"/>
        <v>49.5</v>
      </c>
      <c r="J15" s="103"/>
    </row>
    <row r="16" spans="1:10" ht="21">
      <c r="A16" s="4">
        <v>9</v>
      </c>
      <c r="B16" s="2" t="s">
        <v>105</v>
      </c>
      <c r="C16" s="29">
        <v>11.52</v>
      </c>
      <c r="D16" s="4" t="s">
        <v>103</v>
      </c>
      <c r="E16" s="56">
        <v>20</v>
      </c>
      <c r="F16" s="98">
        <f t="shared" si="0"/>
        <v>230.39999999999998</v>
      </c>
      <c r="G16" s="55">
        <v>15</v>
      </c>
      <c r="H16" s="98">
        <f t="shared" si="1"/>
        <v>172.79999999999998</v>
      </c>
      <c r="I16" s="29">
        <f t="shared" si="2"/>
        <v>403.19999999999993</v>
      </c>
      <c r="J16" s="103"/>
    </row>
    <row r="17" spans="1:10" ht="21">
      <c r="A17" s="99"/>
      <c r="B17" s="100"/>
      <c r="C17" s="101"/>
      <c r="D17" s="99"/>
      <c r="E17" s="102"/>
      <c r="F17" s="102"/>
      <c r="G17" s="102"/>
      <c r="H17" s="102"/>
      <c r="I17" s="101">
        <f t="shared" si="2"/>
        <v>0</v>
      </c>
      <c r="J17" s="103"/>
    </row>
    <row r="18" spans="1:10" ht="21.75" thickBot="1">
      <c r="A18" s="159"/>
      <c r="B18" s="160" t="s">
        <v>16</v>
      </c>
      <c r="C18" s="159"/>
      <c r="D18" s="159"/>
      <c r="E18" s="159"/>
      <c r="F18" s="161">
        <f>SUM(F8:F17)</f>
        <v>11986.5</v>
      </c>
      <c r="G18" s="159"/>
      <c r="H18" s="161">
        <f>SUM(H8:H17)</f>
        <v>3020.36</v>
      </c>
      <c r="I18" s="162">
        <f>F18+H18</f>
        <v>15006.86</v>
      </c>
      <c r="J18" s="103"/>
    </row>
    <row r="19" spans="1:10" ht="21.75" thickBot="1">
      <c r="A19" s="343" t="s">
        <v>42</v>
      </c>
      <c r="B19" s="344"/>
      <c r="C19" s="344"/>
      <c r="D19" s="344"/>
      <c r="E19" s="344"/>
      <c r="F19" s="344"/>
      <c r="G19" s="344"/>
      <c r="H19" s="345"/>
      <c r="I19" s="137">
        <f>SUM(I8:I16)</f>
        <v>15006.86</v>
      </c>
      <c r="J19" s="103"/>
    </row>
    <row r="20" spans="1:9" ht="21">
      <c r="A20" s="151"/>
      <c r="B20" s="165" t="s">
        <v>106</v>
      </c>
      <c r="C20" s="164">
        <f>I19/10</f>
        <v>1500.6860000000001</v>
      </c>
      <c r="D20" s="163" t="s">
        <v>37</v>
      </c>
      <c r="E20" s="336" t="s">
        <v>91</v>
      </c>
      <c r="F20" s="336"/>
      <c r="G20" s="336"/>
      <c r="H20" s="336"/>
      <c r="I20" s="336"/>
    </row>
    <row r="21" spans="1:9" ht="21">
      <c r="A21" s="5"/>
      <c r="B21" s="5"/>
      <c r="C21" s="6"/>
      <c r="D21" s="6"/>
      <c r="E21" s="6"/>
      <c r="F21" s="6"/>
      <c r="G21" s="6"/>
      <c r="H21" s="6"/>
      <c r="I21" s="30"/>
    </row>
    <row r="22" spans="1:9" ht="21">
      <c r="A22" s="1"/>
      <c r="B22" s="1"/>
      <c r="C22" s="1"/>
      <c r="D22" s="340"/>
      <c r="E22" s="340"/>
      <c r="F22" s="340"/>
      <c r="G22" s="340"/>
      <c r="H22" s="340"/>
      <c r="I22" s="340"/>
    </row>
    <row r="23" spans="1:9" ht="21">
      <c r="A23" s="341"/>
      <c r="B23" s="341"/>
      <c r="C23" s="341"/>
      <c r="D23" s="340"/>
      <c r="E23" s="340"/>
      <c r="F23" s="340"/>
      <c r="G23" s="340"/>
      <c r="H23" s="340"/>
      <c r="I23" s="340"/>
    </row>
    <row r="24" spans="1:9" ht="21">
      <c r="A24" s="1"/>
      <c r="B24" s="1"/>
      <c r="C24" s="1"/>
      <c r="D24" s="1"/>
      <c r="E24" s="10"/>
      <c r="F24" s="10"/>
      <c r="G24" s="10"/>
      <c r="H24" s="10"/>
      <c r="I24" s="35"/>
    </row>
    <row r="25" spans="1:9" ht="21">
      <c r="A25" s="341"/>
      <c r="B25" s="341"/>
      <c r="C25" s="341"/>
      <c r="D25" s="1"/>
      <c r="E25" s="340"/>
      <c r="F25" s="340"/>
      <c r="G25" s="340"/>
      <c r="H25" s="340"/>
      <c r="I25" s="340"/>
    </row>
  </sheetData>
  <sheetProtection/>
  <mergeCells count="14">
    <mergeCell ref="A19:H19"/>
    <mergeCell ref="A1:I1"/>
    <mergeCell ref="A6:A7"/>
    <mergeCell ref="B6:B7"/>
    <mergeCell ref="C6:D6"/>
    <mergeCell ref="I6:I7"/>
    <mergeCell ref="E6:F6"/>
    <mergeCell ref="G6:H6"/>
    <mergeCell ref="D22:I22"/>
    <mergeCell ref="A23:C23"/>
    <mergeCell ref="D23:I23"/>
    <mergeCell ref="A25:C25"/>
    <mergeCell ref="E25:I25"/>
    <mergeCell ref="E20:I20"/>
  </mergeCells>
  <printOptions/>
  <pageMargins left="0.9055118110236221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23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110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36" t="s">
        <v>45</v>
      </c>
      <c r="G7" s="158" t="s">
        <v>7</v>
      </c>
      <c r="H7" s="36" t="s">
        <v>45</v>
      </c>
      <c r="I7" s="348"/>
      <c r="J7" s="103"/>
    </row>
    <row r="8" spans="1:10" ht="22.5" customHeight="1">
      <c r="A8" s="95">
        <v>1</v>
      </c>
      <c r="B8" s="96" t="s">
        <v>108</v>
      </c>
      <c r="C8" s="28">
        <v>25</v>
      </c>
      <c r="D8" s="7" t="s">
        <v>22</v>
      </c>
      <c r="E8" s="53">
        <v>0</v>
      </c>
      <c r="F8" s="97">
        <f>E8*C8</f>
        <v>0</v>
      </c>
      <c r="G8" s="53">
        <v>60</v>
      </c>
      <c r="H8" s="97">
        <f>G8*C8</f>
        <v>1500</v>
      </c>
      <c r="I8" s="28">
        <f>H8+F8</f>
        <v>1500</v>
      </c>
      <c r="J8" s="103"/>
    </row>
    <row r="9" spans="1:10" ht="21" customHeight="1">
      <c r="A9" s="57">
        <v>2</v>
      </c>
      <c r="B9" s="58" t="s">
        <v>109</v>
      </c>
      <c r="C9" s="29">
        <v>122</v>
      </c>
      <c r="D9" s="4" t="s">
        <v>103</v>
      </c>
      <c r="E9" s="55">
        <v>0</v>
      </c>
      <c r="F9" s="98">
        <f>E9*C9</f>
        <v>0</v>
      </c>
      <c r="G9" s="55">
        <v>15</v>
      </c>
      <c r="H9" s="98">
        <f>G9*C9</f>
        <v>1830</v>
      </c>
      <c r="I9" s="29">
        <f>H9+F9</f>
        <v>1830</v>
      </c>
      <c r="J9" s="103"/>
    </row>
    <row r="10" spans="1:10" ht="21">
      <c r="A10" s="4"/>
      <c r="B10" s="2"/>
      <c r="C10" s="29"/>
      <c r="D10" s="4"/>
      <c r="E10" s="55"/>
      <c r="F10" s="98"/>
      <c r="G10" s="55"/>
      <c r="H10" s="98"/>
      <c r="I10" s="29"/>
      <c r="J10" s="103"/>
    </row>
    <row r="11" spans="1:10" ht="21">
      <c r="A11" s="4"/>
      <c r="B11" s="2"/>
      <c r="C11" s="29"/>
      <c r="D11" s="4"/>
      <c r="E11" s="55"/>
      <c r="F11" s="98"/>
      <c r="G11" s="55"/>
      <c r="H11" s="98"/>
      <c r="I11" s="29"/>
      <c r="J11" s="103"/>
    </row>
    <row r="12" spans="1:10" ht="21">
      <c r="A12" s="4"/>
      <c r="B12" s="2"/>
      <c r="C12" s="29"/>
      <c r="D12" s="4"/>
      <c r="E12" s="55"/>
      <c r="F12" s="98"/>
      <c r="G12" s="55"/>
      <c r="H12" s="98"/>
      <c r="I12" s="29"/>
      <c r="J12" s="103"/>
    </row>
    <row r="13" spans="1:10" ht="21">
      <c r="A13" s="4"/>
      <c r="B13" s="2"/>
      <c r="C13" s="29"/>
      <c r="D13" s="4"/>
      <c r="E13" s="55"/>
      <c r="F13" s="98"/>
      <c r="G13" s="55"/>
      <c r="H13" s="98"/>
      <c r="I13" s="29"/>
      <c r="J13" s="103"/>
    </row>
    <row r="14" spans="1:10" ht="21">
      <c r="A14" s="4"/>
      <c r="B14" s="2"/>
      <c r="C14" s="29"/>
      <c r="D14" s="4"/>
      <c r="E14" s="55"/>
      <c r="F14" s="98"/>
      <c r="G14" s="55"/>
      <c r="H14" s="98"/>
      <c r="I14" s="29"/>
      <c r="J14" s="103"/>
    </row>
    <row r="15" spans="1:10" ht="21">
      <c r="A15" s="4"/>
      <c r="B15" s="2"/>
      <c r="C15" s="29"/>
      <c r="D15" s="4"/>
      <c r="E15" s="55"/>
      <c r="F15" s="98"/>
      <c r="G15" s="55"/>
      <c r="H15" s="98"/>
      <c r="I15" s="29"/>
      <c r="J15" s="103"/>
    </row>
    <row r="16" spans="1:10" ht="21">
      <c r="A16" s="4"/>
      <c r="B16" s="2"/>
      <c r="C16" s="29"/>
      <c r="D16" s="4"/>
      <c r="E16" s="55"/>
      <c r="F16" s="98"/>
      <c r="G16" s="55"/>
      <c r="H16" s="98"/>
      <c r="I16" s="29"/>
      <c r="J16" s="103"/>
    </row>
    <row r="17" spans="1:10" ht="21">
      <c r="A17" s="4"/>
      <c r="B17" s="2"/>
      <c r="C17" s="29"/>
      <c r="D17" s="4"/>
      <c r="E17" s="55"/>
      <c r="F17" s="98"/>
      <c r="G17" s="55"/>
      <c r="H17" s="98"/>
      <c r="I17" s="29"/>
      <c r="J17" s="103"/>
    </row>
    <row r="18" spans="1:10" ht="21">
      <c r="A18" s="4"/>
      <c r="B18" s="2"/>
      <c r="C18" s="29"/>
      <c r="D18" s="4"/>
      <c r="E18" s="55"/>
      <c r="F18" s="98"/>
      <c r="G18" s="55"/>
      <c r="H18" s="98"/>
      <c r="I18" s="29"/>
      <c r="J18" s="103"/>
    </row>
    <row r="19" spans="1:10" ht="21">
      <c r="A19" s="4"/>
      <c r="B19" s="2"/>
      <c r="C19" s="29"/>
      <c r="D19" s="4"/>
      <c r="E19" s="56"/>
      <c r="F19" s="98"/>
      <c r="G19" s="55"/>
      <c r="H19" s="98"/>
      <c r="I19" s="29"/>
      <c r="J19" s="103"/>
    </row>
    <row r="20" spans="1:10" ht="21">
      <c r="A20" s="99"/>
      <c r="B20" s="100"/>
      <c r="C20" s="101"/>
      <c r="D20" s="99"/>
      <c r="E20" s="102"/>
      <c r="F20" s="102"/>
      <c r="G20" s="102"/>
      <c r="H20" s="102"/>
      <c r="I20" s="101">
        <f>H20+F20</f>
        <v>0</v>
      </c>
      <c r="J20" s="103"/>
    </row>
    <row r="21" spans="1:10" ht="21.75" thickBot="1">
      <c r="A21" s="159"/>
      <c r="B21" s="160" t="s">
        <v>16</v>
      </c>
      <c r="C21" s="159"/>
      <c r="D21" s="159"/>
      <c r="E21" s="159"/>
      <c r="F21" s="161">
        <f>SUM(F8:F20)</f>
        <v>0</v>
      </c>
      <c r="G21" s="159"/>
      <c r="H21" s="161">
        <f>SUM(H8:H20)</f>
        <v>3330</v>
      </c>
      <c r="I21" s="162">
        <f>F21+H21</f>
        <v>3330</v>
      </c>
      <c r="J21" s="103"/>
    </row>
    <row r="22" spans="1:10" ht="21.75" thickBot="1">
      <c r="A22" s="343" t="s">
        <v>42</v>
      </c>
      <c r="B22" s="344"/>
      <c r="C22" s="344"/>
      <c r="D22" s="344"/>
      <c r="E22" s="344"/>
      <c r="F22" s="344"/>
      <c r="G22" s="344"/>
      <c r="H22" s="345"/>
      <c r="I22" s="137">
        <f>SUM(I8:I19)</f>
        <v>3330</v>
      </c>
      <c r="J22" s="103"/>
    </row>
    <row r="23" spans="1:9" ht="21">
      <c r="A23" s="151"/>
      <c r="B23" s="165" t="s">
        <v>106</v>
      </c>
      <c r="C23" s="164">
        <f>I22/10</f>
        <v>333</v>
      </c>
      <c r="D23" s="163" t="s">
        <v>37</v>
      </c>
      <c r="E23" s="336" t="s">
        <v>91</v>
      </c>
      <c r="F23" s="336"/>
      <c r="G23" s="336"/>
      <c r="H23" s="336"/>
      <c r="I23" s="336"/>
    </row>
    <row r="24" spans="1:9" ht="21">
      <c r="A24" s="5"/>
      <c r="B24" s="5"/>
      <c r="C24" s="6"/>
      <c r="D24" s="6"/>
      <c r="E24" s="6"/>
      <c r="F24" s="6"/>
      <c r="G24" s="6"/>
      <c r="H24" s="6"/>
      <c r="I24" s="30"/>
    </row>
    <row r="25" spans="1:9" ht="21">
      <c r="A25" s="1"/>
      <c r="B25" s="1"/>
      <c r="C25" s="1"/>
      <c r="D25" s="340"/>
      <c r="E25" s="340"/>
      <c r="F25" s="340"/>
      <c r="G25" s="340"/>
      <c r="H25" s="340"/>
      <c r="I25" s="340"/>
    </row>
    <row r="26" spans="1:9" ht="21">
      <c r="A26" s="341"/>
      <c r="B26" s="341"/>
      <c r="C26" s="341"/>
      <c r="D26" s="340"/>
      <c r="E26" s="340"/>
      <c r="F26" s="340"/>
      <c r="G26" s="340"/>
      <c r="H26" s="340"/>
      <c r="I26" s="340"/>
    </row>
    <row r="27" spans="1:9" ht="21">
      <c r="A27" s="1"/>
      <c r="B27" s="1"/>
      <c r="C27" s="1"/>
      <c r="D27" s="1"/>
      <c r="E27" s="10"/>
      <c r="F27" s="10"/>
      <c r="G27" s="10"/>
      <c r="H27" s="10"/>
      <c r="I27" s="35"/>
    </row>
    <row r="28" spans="1:9" ht="21">
      <c r="A28" s="341"/>
      <c r="B28" s="341"/>
      <c r="C28" s="341"/>
      <c r="D28" s="1"/>
      <c r="E28" s="340"/>
      <c r="F28" s="340"/>
      <c r="G28" s="340"/>
      <c r="H28" s="340"/>
      <c r="I28" s="340"/>
    </row>
  </sheetData>
  <sheetProtection/>
  <mergeCells count="14">
    <mergeCell ref="A22:H22"/>
    <mergeCell ref="A1:I1"/>
    <mergeCell ref="A6:A7"/>
    <mergeCell ref="B6:B7"/>
    <mergeCell ref="C6:D6"/>
    <mergeCell ref="E6:F6"/>
    <mergeCell ref="G6:H6"/>
    <mergeCell ref="I6:I7"/>
    <mergeCell ref="E23:I23"/>
    <mergeCell ref="D25:I25"/>
    <mergeCell ref="A26:C26"/>
    <mergeCell ref="D26:I26"/>
    <mergeCell ref="A28:C28"/>
    <mergeCell ref="E28:I28"/>
  </mergeCells>
  <printOptions/>
  <pageMargins left="0.7086614173228347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23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112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36" t="s">
        <v>45</v>
      </c>
      <c r="G7" s="158" t="s">
        <v>7</v>
      </c>
      <c r="H7" s="36" t="s">
        <v>45</v>
      </c>
      <c r="I7" s="348"/>
      <c r="J7" s="103"/>
    </row>
    <row r="8" spans="1:10" ht="22.5" customHeight="1">
      <c r="A8" s="95">
        <v>1</v>
      </c>
      <c r="B8" s="96" t="s">
        <v>111</v>
      </c>
      <c r="C8" s="28">
        <v>35</v>
      </c>
      <c r="D8" s="7" t="s">
        <v>22</v>
      </c>
      <c r="E8" s="53">
        <v>298</v>
      </c>
      <c r="F8" s="97">
        <f>E8*C8</f>
        <v>10430</v>
      </c>
      <c r="G8" s="53">
        <v>99</v>
      </c>
      <c r="H8" s="97">
        <f>G8*C8</f>
        <v>3465</v>
      </c>
      <c r="I8" s="28">
        <f>H8+F8</f>
        <v>13895</v>
      </c>
      <c r="J8" s="103"/>
    </row>
    <row r="9" spans="1:10" ht="21" customHeight="1">
      <c r="A9" s="57"/>
      <c r="B9" s="58"/>
      <c r="C9" s="29"/>
      <c r="D9" s="4"/>
      <c r="E9" s="55"/>
      <c r="F9" s="98"/>
      <c r="G9" s="55"/>
      <c r="H9" s="98"/>
      <c r="I9" s="29"/>
      <c r="J9" s="103"/>
    </row>
    <row r="10" spans="1:10" ht="21" customHeight="1">
      <c r="A10" s="57"/>
      <c r="B10" s="58"/>
      <c r="C10" s="29"/>
      <c r="D10" s="4"/>
      <c r="E10" s="55"/>
      <c r="F10" s="98"/>
      <c r="G10" s="55"/>
      <c r="H10" s="98"/>
      <c r="I10" s="29"/>
      <c r="J10" s="103"/>
    </row>
    <row r="11" spans="1:10" ht="21" customHeight="1">
      <c r="A11" s="57"/>
      <c r="B11" s="58"/>
      <c r="C11" s="29"/>
      <c r="D11" s="4"/>
      <c r="E11" s="55"/>
      <c r="F11" s="98"/>
      <c r="G11" s="55"/>
      <c r="H11" s="98"/>
      <c r="I11" s="29"/>
      <c r="J11" s="103"/>
    </row>
    <row r="12" spans="1:10" ht="21" customHeight="1">
      <c r="A12" s="57"/>
      <c r="B12" s="58"/>
      <c r="C12" s="29"/>
      <c r="D12" s="4"/>
      <c r="E12" s="55"/>
      <c r="F12" s="98"/>
      <c r="G12" s="55"/>
      <c r="H12" s="98"/>
      <c r="I12" s="29"/>
      <c r="J12" s="103"/>
    </row>
    <row r="13" spans="1:10" ht="21">
      <c r="A13" s="4"/>
      <c r="B13" s="2"/>
      <c r="C13" s="29"/>
      <c r="D13" s="4"/>
      <c r="E13" s="55"/>
      <c r="F13" s="98"/>
      <c r="G13" s="55"/>
      <c r="H13" s="98"/>
      <c r="I13" s="29"/>
      <c r="J13" s="103"/>
    </row>
    <row r="14" spans="1:10" ht="21">
      <c r="A14" s="4"/>
      <c r="B14" s="2"/>
      <c r="C14" s="29"/>
      <c r="D14" s="4"/>
      <c r="E14" s="55"/>
      <c r="F14" s="98"/>
      <c r="G14" s="55"/>
      <c r="H14" s="98"/>
      <c r="I14" s="29"/>
      <c r="J14" s="103"/>
    </row>
    <row r="15" spans="1:10" ht="21">
      <c r="A15" s="4"/>
      <c r="B15" s="2"/>
      <c r="C15" s="29"/>
      <c r="D15" s="4"/>
      <c r="E15" s="55"/>
      <c r="F15" s="98"/>
      <c r="G15" s="55"/>
      <c r="H15" s="98"/>
      <c r="I15" s="29"/>
      <c r="J15" s="103"/>
    </row>
    <row r="16" spans="1:10" ht="21">
      <c r="A16" s="4"/>
      <c r="B16" s="2"/>
      <c r="C16" s="29"/>
      <c r="D16" s="4"/>
      <c r="E16" s="55"/>
      <c r="F16" s="98"/>
      <c r="G16" s="55"/>
      <c r="H16" s="98"/>
      <c r="I16" s="29"/>
      <c r="J16" s="103"/>
    </row>
    <row r="17" spans="1:10" ht="21">
      <c r="A17" s="4"/>
      <c r="B17" s="2"/>
      <c r="C17" s="29"/>
      <c r="D17" s="4"/>
      <c r="E17" s="55"/>
      <c r="F17" s="98"/>
      <c r="G17" s="55"/>
      <c r="H17" s="98"/>
      <c r="I17" s="29"/>
      <c r="J17" s="103"/>
    </row>
    <row r="18" spans="1:10" ht="21">
      <c r="A18" s="4"/>
      <c r="B18" s="2"/>
      <c r="C18" s="29"/>
      <c r="D18" s="4"/>
      <c r="E18" s="55"/>
      <c r="F18" s="98"/>
      <c r="G18" s="55"/>
      <c r="H18" s="98"/>
      <c r="I18" s="29"/>
      <c r="J18" s="103"/>
    </row>
    <row r="19" spans="1:10" ht="21">
      <c r="A19" s="4"/>
      <c r="B19" s="2"/>
      <c r="C19" s="29"/>
      <c r="D19" s="4"/>
      <c r="E19" s="56"/>
      <c r="F19" s="98"/>
      <c r="G19" s="55"/>
      <c r="H19" s="98"/>
      <c r="I19" s="29"/>
      <c r="J19" s="103"/>
    </row>
    <row r="20" spans="1:10" ht="21">
      <c r="A20" s="99"/>
      <c r="B20" s="100"/>
      <c r="C20" s="101"/>
      <c r="D20" s="99"/>
      <c r="E20" s="102"/>
      <c r="F20" s="102"/>
      <c r="G20" s="102"/>
      <c r="H20" s="102"/>
      <c r="I20" s="101">
        <f>H20+F20</f>
        <v>0</v>
      </c>
      <c r="J20" s="103"/>
    </row>
    <row r="21" spans="1:10" ht="21.75" thickBot="1">
      <c r="A21" s="159"/>
      <c r="B21" s="160" t="s">
        <v>16</v>
      </c>
      <c r="C21" s="159"/>
      <c r="D21" s="159"/>
      <c r="E21" s="159"/>
      <c r="F21" s="161">
        <f>SUM(F8:F20)</f>
        <v>10430</v>
      </c>
      <c r="G21" s="159"/>
      <c r="H21" s="161">
        <f>SUM(H8:H20)</f>
        <v>3465</v>
      </c>
      <c r="I21" s="162">
        <f>F21+H21</f>
        <v>13895</v>
      </c>
      <c r="J21" s="103"/>
    </row>
    <row r="22" spans="1:10" ht="21.75" thickBot="1">
      <c r="A22" s="343" t="s">
        <v>42</v>
      </c>
      <c r="B22" s="344"/>
      <c r="C22" s="344"/>
      <c r="D22" s="344"/>
      <c r="E22" s="344"/>
      <c r="F22" s="344"/>
      <c r="G22" s="344"/>
      <c r="H22" s="345"/>
      <c r="I22" s="137">
        <f>SUM(I8:I19)</f>
        <v>13895</v>
      </c>
      <c r="J22" s="103"/>
    </row>
    <row r="23" spans="1:9" ht="21">
      <c r="A23" s="151"/>
      <c r="B23" s="165" t="s">
        <v>106</v>
      </c>
      <c r="C23" s="164">
        <f>I22/10</f>
        <v>1389.5</v>
      </c>
      <c r="D23" s="163" t="s">
        <v>37</v>
      </c>
      <c r="E23" s="336" t="s">
        <v>91</v>
      </c>
      <c r="F23" s="336"/>
      <c r="G23" s="336"/>
      <c r="H23" s="336"/>
      <c r="I23" s="336"/>
    </row>
    <row r="24" spans="1:9" ht="21">
      <c r="A24" s="5"/>
      <c r="B24" s="5"/>
      <c r="C24" s="6"/>
      <c r="D24" s="6"/>
      <c r="E24" s="6"/>
      <c r="F24" s="6"/>
      <c r="G24" s="6"/>
      <c r="H24" s="6"/>
      <c r="I24" s="30"/>
    </row>
    <row r="25" spans="1:9" ht="21">
      <c r="A25" s="1"/>
      <c r="B25" s="1"/>
      <c r="C25" s="1"/>
      <c r="D25" s="340"/>
      <c r="E25" s="340"/>
      <c r="F25" s="340"/>
      <c r="G25" s="340"/>
      <c r="H25" s="340"/>
      <c r="I25" s="340"/>
    </row>
    <row r="26" spans="1:9" ht="21">
      <c r="A26" s="341"/>
      <c r="B26" s="341"/>
      <c r="C26" s="341"/>
      <c r="D26" s="340"/>
      <c r="E26" s="340"/>
      <c r="F26" s="340"/>
      <c r="G26" s="340"/>
      <c r="H26" s="340"/>
      <c r="I26" s="340"/>
    </row>
    <row r="27" spans="1:9" ht="21">
      <c r="A27" s="1"/>
      <c r="B27" s="1"/>
      <c r="C27" s="1"/>
      <c r="D27" s="1"/>
      <c r="E27" s="10"/>
      <c r="F27" s="10"/>
      <c r="G27" s="10"/>
      <c r="H27" s="10"/>
      <c r="I27" s="35"/>
    </row>
    <row r="28" spans="1:9" ht="21">
      <c r="A28" s="341"/>
      <c r="B28" s="341"/>
      <c r="C28" s="341"/>
      <c r="D28" s="1"/>
      <c r="E28" s="340"/>
      <c r="F28" s="340"/>
      <c r="G28" s="340"/>
      <c r="H28" s="340"/>
      <c r="I28" s="340"/>
    </row>
  </sheetData>
  <sheetProtection/>
  <mergeCells count="14">
    <mergeCell ref="A22:H22"/>
    <mergeCell ref="A1:I1"/>
    <mergeCell ref="A6:A7"/>
    <mergeCell ref="B6:B7"/>
    <mergeCell ref="C6:D6"/>
    <mergeCell ref="E6:F6"/>
    <mergeCell ref="G6:H6"/>
    <mergeCell ref="I6:I7"/>
    <mergeCell ref="E23:I23"/>
    <mergeCell ref="D25:I25"/>
    <mergeCell ref="A26:C26"/>
    <mergeCell ref="D26:I26"/>
    <mergeCell ref="A28:C28"/>
    <mergeCell ref="E28:I28"/>
  </mergeCells>
  <printOptions/>
  <pageMargins left="0.9055118110236221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21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146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36" t="s">
        <v>45</v>
      </c>
      <c r="G7" s="158" t="s">
        <v>7</v>
      </c>
      <c r="H7" s="36" t="s">
        <v>45</v>
      </c>
      <c r="I7" s="348"/>
      <c r="J7" s="103"/>
    </row>
    <row r="8" spans="1:10" ht="22.5" customHeight="1">
      <c r="A8" s="95">
        <v>1</v>
      </c>
      <c r="B8" s="96" t="s">
        <v>49</v>
      </c>
      <c r="C8" s="28">
        <v>5.03</v>
      </c>
      <c r="D8" s="7" t="s">
        <v>22</v>
      </c>
      <c r="E8" s="54">
        <v>0</v>
      </c>
      <c r="F8" s="97">
        <f>E8*C8</f>
        <v>0</v>
      </c>
      <c r="G8" s="53">
        <v>60</v>
      </c>
      <c r="H8" s="97">
        <f>G8*C8</f>
        <v>301.8</v>
      </c>
      <c r="I8" s="28">
        <f>H8+F8</f>
        <v>301.8</v>
      </c>
      <c r="J8" s="103"/>
    </row>
    <row r="9" spans="1:10" ht="21" customHeight="1">
      <c r="A9" s="57">
        <v>2</v>
      </c>
      <c r="B9" s="58" t="s">
        <v>50</v>
      </c>
      <c r="C9" s="29">
        <v>0.26</v>
      </c>
      <c r="D9" s="4" t="s">
        <v>22</v>
      </c>
      <c r="E9" s="8">
        <v>360</v>
      </c>
      <c r="F9" s="98">
        <f aca="true" t="shared" si="0" ref="F9:F18">E9*C9</f>
        <v>93.60000000000001</v>
      </c>
      <c r="G9" s="55">
        <v>91</v>
      </c>
      <c r="H9" s="98">
        <f aca="true" t="shared" si="1" ref="H9:H18">G9*C9</f>
        <v>23.66</v>
      </c>
      <c r="I9" s="29">
        <f aca="true" t="shared" si="2" ref="I9:I18">H9+F9</f>
        <v>117.26</v>
      </c>
      <c r="J9" s="103"/>
    </row>
    <row r="10" spans="1:10" ht="21" customHeight="1">
      <c r="A10" s="57">
        <v>3</v>
      </c>
      <c r="B10" s="2" t="s">
        <v>113</v>
      </c>
      <c r="C10" s="29">
        <v>0.26</v>
      </c>
      <c r="D10" s="4" t="s">
        <v>22</v>
      </c>
      <c r="E10" s="21">
        <v>1350</v>
      </c>
      <c r="F10" s="98">
        <f t="shared" si="0"/>
        <v>351</v>
      </c>
      <c r="G10" s="55">
        <v>346</v>
      </c>
      <c r="H10" s="98">
        <f t="shared" si="1"/>
        <v>89.96000000000001</v>
      </c>
      <c r="I10" s="29">
        <f t="shared" si="2"/>
        <v>440.96000000000004</v>
      </c>
      <c r="J10" s="103"/>
    </row>
    <row r="11" spans="1:10" ht="21">
      <c r="A11" s="57">
        <v>4</v>
      </c>
      <c r="B11" s="2" t="s">
        <v>51</v>
      </c>
      <c r="C11" s="29">
        <v>1.69</v>
      </c>
      <c r="D11" s="4" t="s">
        <v>22</v>
      </c>
      <c r="E11" s="55">
        <v>1635</v>
      </c>
      <c r="F11" s="98">
        <f t="shared" si="0"/>
        <v>2763.15</v>
      </c>
      <c r="G11" s="55">
        <v>436</v>
      </c>
      <c r="H11" s="98">
        <f t="shared" si="1"/>
        <v>736.84</v>
      </c>
      <c r="I11" s="29">
        <f t="shared" si="2"/>
        <v>3499.9900000000002</v>
      </c>
      <c r="J11" s="103"/>
    </row>
    <row r="12" spans="1:10" ht="21">
      <c r="A12" s="57">
        <v>5</v>
      </c>
      <c r="B12" s="2" t="s">
        <v>114</v>
      </c>
      <c r="C12" s="29">
        <v>16.5</v>
      </c>
      <c r="D12" s="4" t="s">
        <v>29</v>
      </c>
      <c r="E12" s="55">
        <v>106</v>
      </c>
      <c r="F12" s="98">
        <f t="shared" si="0"/>
        <v>1749</v>
      </c>
      <c r="G12" s="55">
        <v>17</v>
      </c>
      <c r="H12" s="98">
        <f t="shared" si="1"/>
        <v>280.5</v>
      </c>
      <c r="I12" s="29">
        <f t="shared" si="2"/>
        <v>2029.5</v>
      </c>
      <c r="J12" s="103"/>
    </row>
    <row r="13" spans="1:10" ht="21">
      <c r="A13" s="57">
        <v>6</v>
      </c>
      <c r="B13" s="2" t="s">
        <v>21</v>
      </c>
      <c r="C13" s="29">
        <v>2.51</v>
      </c>
      <c r="D13" s="4" t="s">
        <v>115</v>
      </c>
      <c r="E13" s="55">
        <v>30</v>
      </c>
      <c r="F13" s="98">
        <f t="shared" si="0"/>
        <v>75.3</v>
      </c>
      <c r="G13" s="55">
        <v>0</v>
      </c>
      <c r="H13" s="98">
        <f t="shared" si="1"/>
        <v>0</v>
      </c>
      <c r="I13" s="29">
        <f t="shared" si="2"/>
        <v>75.3</v>
      </c>
      <c r="J13" s="103"/>
    </row>
    <row r="14" spans="1:10" ht="21">
      <c r="A14" s="57">
        <v>7</v>
      </c>
      <c r="B14" s="2" t="s">
        <v>13</v>
      </c>
      <c r="C14" s="29">
        <v>9.73</v>
      </c>
      <c r="D14" s="4" t="s">
        <v>23</v>
      </c>
      <c r="E14" s="55">
        <v>456</v>
      </c>
      <c r="F14" s="98">
        <f t="shared" si="0"/>
        <v>4436.88</v>
      </c>
      <c r="G14" s="55">
        <v>154</v>
      </c>
      <c r="H14" s="98">
        <f t="shared" si="1"/>
        <v>1498.42</v>
      </c>
      <c r="I14" s="29">
        <f t="shared" si="2"/>
        <v>5935.3</v>
      </c>
      <c r="J14" s="103"/>
    </row>
    <row r="15" spans="1:10" ht="21">
      <c r="A15" s="57">
        <v>8</v>
      </c>
      <c r="B15" s="2" t="s">
        <v>14</v>
      </c>
      <c r="C15" s="29">
        <v>4.17</v>
      </c>
      <c r="D15" s="4" t="s">
        <v>115</v>
      </c>
      <c r="E15" s="55">
        <v>30</v>
      </c>
      <c r="F15" s="98">
        <f t="shared" si="0"/>
        <v>125.1</v>
      </c>
      <c r="G15" s="55">
        <v>0</v>
      </c>
      <c r="H15" s="98">
        <f t="shared" si="1"/>
        <v>0</v>
      </c>
      <c r="I15" s="29">
        <f t="shared" si="2"/>
        <v>125.1</v>
      </c>
      <c r="J15" s="103"/>
    </row>
    <row r="16" spans="1:10" ht="21">
      <c r="A16" s="57">
        <v>9</v>
      </c>
      <c r="B16" s="2" t="s">
        <v>116</v>
      </c>
      <c r="C16" s="29">
        <v>10</v>
      </c>
      <c r="D16" s="4" t="s">
        <v>29</v>
      </c>
      <c r="E16" s="56">
        <v>184</v>
      </c>
      <c r="F16" s="98">
        <f t="shared" si="0"/>
        <v>1840</v>
      </c>
      <c r="G16" s="55">
        <v>30</v>
      </c>
      <c r="H16" s="98">
        <f t="shared" si="1"/>
        <v>300</v>
      </c>
      <c r="I16" s="29">
        <f t="shared" si="2"/>
        <v>2140</v>
      </c>
      <c r="J16" s="103"/>
    </row>
    <row r="17" spans="1:10" ht="21">
      <c r="A17" s="57">
        <v>10</v>
      </c>
      <c r="B17" s="2" t="s">
        <v>117</v>
      </c>
      <c r="C17" s="29">
        <v>3.55</v>
      </c>
      <c r="D17" s="4" t="s">
        <v>29</v>
      </c>
      <c r="E17" s="56">
        <v>373</v>
      </c>
      <c r="F17" s="98">
        <f t="shared" si="0"/>
        <v>1324.1499999999999</v>
      </c>
      <c r="G17" s="56">
        <v>123</v>
      </c>
      <c r="H17" s="98">
        <f t="shared" si="1"/>
        <v>436.65</v>
      </c>
      <c r="I17" s="29">
        <f t="shared" si="2"/>
        <v>1760.7999999999997</v>
      </c>
      <c r="J17" s="103"/>
    </row>
    <row r="18" spans="1:10" ht="21">
      <c r="A18" s="118">
        <v>11</v>
      </c>
      <c r="B18" s="100" t="s">
        <v>118</v>
      </c>
      <c r="C18" s="101">
        <v>0.5</v>
      </c>
      <c r="D18" s="99" t="s">
        <v>60</v>
      </c>
      <c r="E18" s="102">
        <v>226</v>
      </c>
      <c r="F18" s="119">
        <f t="shared" si="0"/>
        <v>113</v>
      </c>
      <c r="G18" s="102">
        <v>67</v>
      </c>
      <c r="H18" s="119">
        <f t="shared" si="1"/>
        <v>33.5</v>
      </c>
      <c r="I18" s="101">
        <f t="shared" si="2"/>
        <v>146.5</v>
      </c>
      <c r="J18" s="103"/>
    </row>
    <row r="19" spans="1:10" ht="21.75" thickBot="1">
      <c r="A19" s="159"/>
      <c r="B19" s="160" t="s">
        <v>16</v>
      </c>
      <c r="C19" s="159"/>
      <c r="D19" s="159"/>
      <c r="E19" s="159"/>
      <c r="F19" s="161">
        <f>SUM(F8:F18)</f>
        <v>12871.18</v>
      </c>
      <c r="G19" s="159"/>
      <c r="H19" s="161">
        <f>SUM(H8:H18)</f>
        <v>3701.3300000000004</v>
      </c>
      <c r="I19" s="162">
        <f>F19+H19</f>
        <v>16572.510000000002</v>
      </c>
      <c r="J19" s="103"/>
    </row>
    <row r="20" spans="1:10" ht="21.75" thickBot="1">
      <c r="A20" s="343" t="s">
        <v>42</v>
      </c>
      <c r="B20" s="344"/>
      <c r="C20" s="344"/>
      <c r="D20" s="344"/>
      <c r="E20" s="344"/>
      <c r="F20" s="344"/>
      <c r="G20" s="344"/>
      <c r="H20" s="345"/>
      <c r="I20" s="137">
        <f>SUM(I8:I18)</f>
        <v>16572.510000000002</v>
      </c>
      <c r="J20" s="103"/>
    </row>
    <row r="21" spans="1:9" ht="21">
      <c r="A21" s="151"/>
      <c r="B21" s="165" t="s">
        <v>106</v>
      </c>
      <c r="C21" s="164">
        <f>I20/10</f>
        <v>1657.2510000000002</v>
      </c>
      <c r="D21" s="163" t="s">
        <v>37</v>
      </c>
      <c r="E21" s="336" t="s">
        <v>91</v>
      </c>
      <c r="F21" s="336"/>
      <c r="G21" s="336"/>
      <c r="H21" s="336"/>
      <c r="I21" s="336"/>
    </row>
    <row r="22" spans="1:9" ht="21">
      <c r="A22" s="5"/>
      <c r="B22" s="5"/>
      <c r="C22" s="6"/>
      <c r="D22" s="6"/>
      <c r="E22" s="6"/>
      <c r="F22" s="6"/>
      <c r="G22" s="6"/>
      <c r="H22" s="6"/>
      <c r="I22" s="30"/>
    </row>
    <row r="23" spans="1:9" ht="21">
      <c r="A23" s="1"/>
      <c r="B23" s="1"/>
      <c r="C23" s="1"/>
      <c r="D23" s="340"/>
      <c r="E23" s="340"/>
      <c r="F23" s="340"/>
      <c r="G23" s="340"/>
      <c r="H23" s="340"/>
      <c r="I23" s="340"/>
    </row>
    <row r="24" spans="1:9" ht="21">
      <c r="A24" s="341"/>
      <c r="B24" s="341"/>
      <c r="C24" s="341"/>
      <c r="D24" s="340"/>
      <c r="E24" s="340"/>
      <c r="F24" s="340"/>
      <c r="G24" s="340"/>
      <c r="H24" s="340"/>
      <c r="I24" s="340"/>
    </row>
    <row r="25" spans="1:9" ht="21">
      <c r="A25" s="1"/>
      <c r="B25" s="1"/>
      <c r="C25" s="1"/>
      <c r="D25" s="1"/>
      <c r="E25" s="10"/>
      <c r="F25" s="10"/>
      <c r="G25" s="10"/>
      <c r="H25" s="10"/>
      <c r="I25" s="35"/>
    </row>
    <row r="26" spans="1:9" ht="21">
      <c r="A26" s="341"/>
      <c r="B26" s="341"/>
      <c r="C26" s="341"/>
      <c r="D26" s="1"/>
      <c r="E26" s="340"/>
      <c r="F26" s="340"/>
      <c r="G26" s="340"/>
      <c r="H26" s="340"/>
      <c r="I26" s="340"/>
    </row>
  </sheetData>
  <sheetProtection/>
  <mergeCells count="14">
    <mergeCell ref="A20:H20"/>
    <mergeCell ref="A1:I1"/>
    <mergeCell ref="A6:A7"/>
    <mergeCell ref="B6:B7"/>
    <mergeCell ref="C6:D6"/>
    <mergeCell ref="E6:F6"/>
    <mergeCell ref="G6:H6"/>
    <mergeCell ref="I6:I7"/>
    <mergeCell ref="E21:I21"/>
    <mergeCell ref="D23:I23"/>
    <mergeCell ref="A24:C24"/>
    <mergeCell ref="D24:I24"/>
    <mergeCell ref="A26:C26"/>
    <mergeCell ref="E26:I26"/>
  </mergeCells>
  <printOptions/>
  <pageMargins left="0.7086614173228347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A1" sqref="A1:I21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126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36" t="s">
        <v>45</v>
      </c>
      <c r="G7" s="158" t="s">
        <v>7</v>
      </c>
      <c r="H7" s="36" t="s">
        <v>45</v>
      </c>
      <c r="I7" s="348"/>
      <c r="J7" s="103"/>
    </row>
    <row r="8" spans="1:10" ht="22.5" customHeight="1">
      <c r="A8" s="95">
        <v>1</v>
      </c>
      <c r="B8" s="96" t="s">
        <v>120</v>
      </c>
      <c r="C8" s="28">
        <v>15</v>
      </c>
      <c r="D8" s="7" t="s">
        <v>23</v>
      </c>
      <c r="E8" s="54">
        <v>0</v>
      </c>
      <c r="F8" s="97">
        <f>E8*C8</f>
        <v>0</v>
      </c>
      <c r="G8" s="53">
        <v>15</v>
      </c>
      <c r="H8" s="97">
        <f>G8*C8</f>
        <v>225</v>
      </c>
      <c r="I8" s="28">
        <f>H8+F8</f>
        <v>225</v>
      </c>
      <c r="J8" s="103"/>
    </row>
    <row r="9" spans="1:10" ht="21" customHeight="1">
      <c r="A9" s="57">
        <v>2</v>
      </c>
      <c r="B9" s="58" t="s">
        <v>49</v>
      </c>
      <c r="C9" s="29">
        <v>0.53</v>
      </c>
      <c r="D9" s="4" t="s">
        <v>22</v>
      </c>
      <c r="E9" s="8">
        <v>0</v>
      </c>
      <c r="F9" s="98">
        <f aca="true" t="shared" si="0" ref="F9:F14">E9*C9</f>
        <v>0</v>
      </c>
      <c r="G9" s="55">
        <v>60</v>
      </c>
      <c r="H9" s="98">
        <f aca="true" t="shared" si="1" ref="H9:H14">G9*C9</f>
        <v>31.8</v>
      </c>
      <c r="I9" s="29">
        <f aca="true" t="shared" si="2" ref="I9:I14">H9+F9</f>
        <v>31.8</v>
      </c>
      <c r="J9" s="103"/>
    </row>
    <row r="10" spans="1:10" ht="21" customHeight="1">
      <c r="A10" s="57">
        <v>3</v>
      </c>
      <c r="B10" s="2" t="s">
        <v>51</v>
      </c>
      <c r="C10" s="29">
        <v>2.7</v>
      </c>
      <c r="D10" s="4" t="s">
        <v>22</v>
      </c>
      <c r="E10" s="55">
        <v>1635</v>
      </c>
      <c r="F10" s="98">
        <f t="shared" si="0"/>
        <v>4414.5</v>
      </c>
      <c r="G10" s="55">
        <v>436</v>
      </c>
      <c r="H10" s="98">
        <f t="shared" si="1"/>
        <v>1177.2</v>
      </c>
      <c r="I10" s="29">
        <f t="shared" si="2"/>
        <v>5591.7</v>
      </c>
      <c r="J10" s="103"/>
    </row>
    <row r="11" spans="1:10" ht="21">
      <c r="A11" s="57">
        <v>4</v>
      </c>
      <c r="B11" s="2" t="s">
        <v>121</v>
      </c>
      <c r="C11" s="29">
        <v>4</v>
      </c>
      <c r="D11" s="4" t="s">
        <v>29</v>
      </c>
      <c r="E11" s="55">
        <v>106</v>
      </c>
      <c r="F11" s="98">
        <f t="shared" si="0"/>
        <v>424</v>
      </c>
      <c r="G11" s="55">
        <v>17</v>
      </c>
      <c r="H11" s="98">
        <f t="shared" si="1"/>
        <v>68</v>
      </c>
      <c r="I11" s="29">
        <f t="shared" si="2"/>
        <v>492</v>
      </c>
      <c r="J11" s="103"/>
    </row>
    <row r="12" spans="1:10" ht="21">
      <c r="A12" s="57">
        <v>5</v>
      </c>
      <c r="B12" s="2" t="s">
        <v>122</v>
      </c>
      <c r="C12" s="29">
        <v>7.5</v>
      </c>
      <c r="D12" s="4" t="s">
        <v>29</v>
      </c>
      <c r="E12" s="55">
        <v>50</v>
      </c>
      <c r="F12" s="98">
        <f t="shared" si="0"/>
        <v>375</v>
      </c>
      <c r="G12" s="55">
        <v>8</v>
      </c>
      <c r="H12" s="98">
        <f t="shared" si="1"/>
        <v>60</v>
      </c>
      <c r="I12" s="29">
        <f t="shared" si="2"/>
        <v>435</v>
      </c>
      <c r="J12" s="103"/>
    </row>
    <row r="13" spans="1:10" ht="42">
      <c r="A13" s="57">
        <v>6</v>
      </c>
      <c r="B13" s="58" t="s">
        <v>123</v>
      </c>
      <c r="C13" s="29">
        <v>10.5</v>
      </c>
      <c r="D13" s="4" t="s">
        <v>23</v>
      </c>
      <c r="E13" s="55">
        <v>31</v>
      </c>
      <c r="F13" s="98">
        <f t="shared" si="0"/>
        <v>325.5</v>
      </c>
      <c r="G13" s="55">
        <v>5</v>
      </c>
      <c r="H13" s="98">
        <f t="shared" si="1"/>
        <v>52.5</v>
      </c>
      <c r="I13" s="29">
        <f t="shared" si="2"/>
        <v>378</v>
      </c>
      <c r="J13" s="103"/>
    </row>
    <row r="14" spans="1:10" ht="21">
      <c r="A14" s="57">
        <v>7</v>
      </c>
      <c r="B14" s="2" t="s">
        <v>124</v>
      </c>
      <c r="C14" s="29">
        <v>1.5</v>
      </c>
      <c r="D14" s="4" t="s">
        <v>60</v>
      </c>
      <c r="E14" s="55">
        <v>24</v>
      </c>
      <c r="F14" s="98">
        <f t="shared" si="0"/>
        <v>36</v>
      </c>
      <c r="G14" s="55">
        <v>7</v>
      </c>
      <c r="H14" s="98">
        <f t="shared" si="1"/>
        <v>10.5</v>
      </c>
      <c r="I14" s="29">
        <f t="shared" si="2"/>
        <v>46.5</v>
      </c>
      <c r="J14" s="103"/>
    </row>
    <row r="15" spans="1:10" ht="21">
      <c r="A15" s="57"/>
      <c r="B15" s="2"/>
      <c r="C15" s="29"/>
      <c r="D15" s="4"/>
      <c r="E15" s="55"/>
      <c r="F15" s="98"/>
      <c r="G15" s="55"/>
      <c r="H15" s="98"/>
      <c r="I15" s="29"/>
      <c r="J15" s="103"/>
    </row>
    <row r="16" spans="1:10" ht="21">
      <c r="A16" s="57"/>
      <c r="B16" s="2"/>
      <c r="C16" s="29"/>
      <c r="D16" s="4"/>
      <c r="E16" s="56"/>
      <c r="F16" s="98"/>
      <c r="G16" s="55"/>
      <c r="H16" s="98"/>
      <c r="I16" s="29"/>
      <c r="J16" s="103"/>
    </row>
    <row r="17" spans="1:10" ht="21">
      <c r="A17" s="57"/>
      <c r="B17" s="2"/>
      <c r="C17" s="29"/>
      <c r="D17" s="4"/>
      <c r="E17" s="56"/>
      <c r="F17" s="98"/>
      <c r="G17" s="56"/>
      <c r="H17" s="98"/>
      <c r="I17" s="29"/>
      <c r="J17" s="103"/>
    </row>
    <row r="18" spans="1:10" ht="21">
      <c r="A18" s="118"/>
      <c r="B18" s="100"/>
      <c r="C18" s="101"/>
      <c r="D18" s="99"/>
      <c r="E18" s="102"/>
      <c r="F18" s="119"/>
      <c r="G18" s="102"/>
      <c r="H18" s="119"/>
      <c r="I18" s="101"/>
      <c r="J18" s="103"/>
    </row>
    <row r="19" spans="1:10" ht="21.75" thickBot="1">
      <c r="A19" s="159"/>
      <c r="B19" s="160" t="s">
        <v>16</v>
      </c>
      <c r="C19" s="159"/>
      <c r="D19" s="159"/>
      <c r="E19" s="159"/>
      <c r="F19" s="161">
        <f>SUM(F8:F18)</f>
        <v>5575</v>
      </c>
      <c r="G19" s="159"/>
      <c r="H19" s="161">
        <f>SUM(H8:H18)</f>
        <v>1625</v>
      </c>
      <c r="I19" s="162">
        <f>F19+H19</f>
        <v>7200</v>
      </c>
      <c r="J19" s="103"/>
    </row>
    <row r="20" spans="1:10" ht="21.75" thickBot="1">
      <c r="A20" s="343" t="s">
        <v>42</v>
      </c>
      <c r="B20" s="344"/>
      <c r="C20" s="344"/>
      <c r="D20" s="344"/>
      <c r="E20" s="344"/>
      <c r="F20" s="344"/>
      <c r="G20" s="344"/>
      <c r="H20" s="345"/>
      <c r="I20" s="137">
        <f>SUM(I8:I18)</f>
        <v>7200</v>
      </c>
      <c r="J20" s="103"/>
    </row>
    <row r="21" spans="1:9" ht="21">
      <c r="A21" s="151"/>
      <c r="B21" s="165" t="s">
        <v>125</v>
      </c>
      <c r="C21" s="164">
        <f>I20/15</f>
        <v>480</v>
      </c>
      <c r="D21" s="163" t="s">
        <v>137</v>
      </c>
      <c r="E21" s="336" t="s">
        <v>91</v>
      </c>
      <c r="F21" s="336"/>
      <c r="G21" s="336"/>
      <c r="H21" s="336"/>
      <c r="I21" s="336"/>
    </row>
    <row r="22" spans="1:9" ht="21">
      <c r="A22" s="5"/>
      <c r="B22" s="5"/>
      <c r="C22" s="6"/>
      <c r="D22" s="6"/>
      <c r="E22" s="6"/>
      <c r="F22" s="6"/>
      <c r="G22" s="6"/>
      <c r="H22" s="6"/>
      <c r="I22" s="30"/>
    </row>
    <row r="23" spans="1:9" ht="21">
      <c r="A23" s="1"/>
      <c r="B23" s="1"/>
      <c r="C23" s="1"/>
      <c r="D23" s="340"/>
      <c r="E23" s="340"/>
      <c r="F23" s="340"/>
      <c r="G23" s="340"/>
      <c r="H23" s="340"/>
      <c r="I23" s="340"/>
    </row>
    <row r="24" spans="1:9" ht="21">
      <c r="A24" s="341"/>
      <c r="B24" s="341"/>
      <c r="C24" s="341"/>
      <c r="D24" s="340"/>
      <c r="E24" s="340"/>
      <c r="F24" s="340"/>
      <c r="G24" s="340"/>
      <c r="H24" s="340"/>
      <c r="I24" s="340"/>
    </row>
    <row r="25" spans="1:9" ht="21">
      <c r="A25" s="1"/>
      <c r="B25" s="1"/>
      <c r="C25" s="1"/>
      <c r="D25" s="1"/>
      <c r="E25" s="10"/>
      <c r="F25" s="10"/>
      <c r="G25" s="10"/>
      <c r="H25" s="10"/>
      <c r="I25" s="35"/>
    </row>
    <row r="26" spans="1:9" ht="21">
      <c r="A26" s="341"/>
      <c r="B26" s="341"/>
      <c r="C26" s="341"/>
      <c r="D26" s="1"/>
      <c r="E26" s="340"/>
      <c r="F26" s="340"/>
      <c r="G26" s="340"/>
      <c r="H26" s="340"/>
      <c r="I26" s="340"/>
    </row>
  </sheetData>
  <sheetProtection/>
  <mergeCells count="14">
    <mergeCell ref="A20:H20"/>
    <mergeCell ref="A1:I1"/>
    <mergeCell ref="A6:A7"/>
    <mergeCell ref="B6:B7"/>
    <mergeCell ref="C6:D6"/>
    <mergeCell ref="E6:F6"/>
    <mergeCell ref="G6:H6"/>
    <mergeCell ref="I6:I7"/>
    <mergeCell ref="E21:I21"/>
    <mergeCell ref="D23:I23"/>
    <mergeCell ref="A24:C24"/>
    <mergeCell ref="D24:I24"/>
    <mergeCell ref="A26:C26"/>
    <mergeCell ref="E26:I26"/>
  </mergeCells>
  <printOptions/>
  <pageMargins left="0.9055118110236221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8">
      <selection activeCell="A1" sqref="A1:I26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147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36" t="s">
        <v>45</v>
      </c>
      <c r="G7" s="158" t="s">
        <v>7</v>
      </c>
      <c r="H7" s="36" t="s">
        <v>45</v>
      </c>
      <c r="I7" s="348"/>
      <c r="J7" s="103"/>
    </row>
    <row r="8" spans="1:10" ht="22.5" customHeight="1">
      <c r="A8" s="131">
        <v>1</v>
      </c>
      <c r="B8" s="122" t="s">
        <v>49</v>
      </c>
      <c r="C8" s="123">
        <v>6.35</v>
      </c>
      <c r="D8" s="124" t="s">
        <v>22</v>
      </c>
      <c r="E8" s="132">
        <v>0</v>
      </c>
      <c r="F8" s="125">
        <f>E8*C8</f>
        <v>0</v>
      </c>
      <c r="G8" s="126">
        <v>60</v>
      </c>
      <c r="H8" s="125">
        <f>G8*C8</f>
        <v>381</v>
      </c>
      <c r="I8" s="123">
        <f>H8+F8</f>
        <v>381</v>
      </c>
      <c r="J8" s="103"/>
    </row>
    <row r="9" spans="1:10" ht="21" customHeight="1">
      <c r="A9" s="133">
        <v>2</v>
      </c>
      <c r="B9" s="127" t="s">
        <v>133</v>
      </c>
      <c r="C9" s="128">
        <v>4.36</v>
      </c>
      <c r="D9" s="11" t="s">
        <v>22</v>
      </c>
      <c r="E9" s="129">
        <v>0</v>
      </c>
      <c r="F9" s="121">
        <f aca="true" t="shared" si="0" ref="F9:F22">E9*C9</f>
        <v>0</v>
      </c>
      <c r="G9" s="129">
        <v>30</v>
      </c>
      <c r="H9" s="121">
        <f aca="true" t="shared" si="1" ref="H9:H22">G9*C9</f>
        <v>130.8</v>
      </c>
      <c r="I9" s="128">
        <f aca="true" t="shared" si="2" ref="I9:I22">H9+F9</f>
        <v>130.8</v>
      </c>
      <c r="J9" s="103"/>
    </row>
    <row r="10" spans="1:10" ht="21" customHeight="1">
      <c r="A10" s="133">
        <v>3</v>
      </c>
      <c r="B10" s="130" t="s">
        <v>50</v>
      </c>
      <c r="C10" s="128">
        <v>0.31</v>
      </c>
      <c r="D10" s="11" t="s">
        <v>22</v>
      </c>
      <c r="E10" s="129">
        <v>360</v>
      </c>
      <c r="F10" s="121">
        <f t="shared" si="0"/>
        <v>111.6</v>
      </c>
      <c r="G10" s="129">
        <v>91</v>
      </c>
      <c r="H10" s="121">
        <f t="shared" si="1"/>
        <v>28.21</v>
      </c>
      <c r="I10" s="128">
        <f t="shared" si="2"/>
        <v>139.81</v>
      </c>
      <c r="J10" s="103"/>
    </row>
    <row r="11" spans="1:10" ht="21">
      <c r="A11" s="133">
        <v>4</v>
      </c>
      <c r="B11" s="130" t="s">
        <v>113</v>
      </c>
      <c r="C11" s="128">
        <v>0.31</v>
      </c>
      <c r="D11" s="11" t="s">
        <v>22</v>
      </c>
      <c r="E11" s="129">
        <v>1350</v>
      </c>
      <c r="F11" s="121">
        <f t="shared" si="0"/>
        <v>418.5</v>
      </c>
      <c r="G11" s="129">
        <v>346</v>
      </c>
      <c r="H11" s="121">
        <f t="shared" si="1"/>
        <v>107.26</v>
      </c>
      <c r="I11" s="128">
        <f t="shared" si="2"/>
        <v>525.76</v>
      </c>
      <c r="J11" s="103"/>
    </row>
    <row r="12" spans="1:10" ht="21">
      <c r="A12" s="133">
        <v>5</v>
      </c>
      <c r="B12" s="130" t="s">
        <v>51</v>
      </c>
      <c r="C12" s="128">
        <v>0.84</v>
      </c>
      <c r="D12" s="11" t="s">
        <v>22</v>
      </c>
      <c r="E12" s="129">
        <v>1635</v>
      </c>
      <c r="F12" s="121">
        <f t="shared" si="0"/>
        <v>1373.3999999999999</v>
      </c>
      <c r="G12" s="129">
        <v>436</v>
      </c>
      <c r="H12" s="121">
        <f t="shared" si="1"/>
        <v>366.24</v>
      </c>
      <c r="I12" s="128">
        <f t="shared" si="2"/>
        <v>1739.6399999999999</v>
      </c>
      <c r="J12" s="103"/>
    </row>
    <row r="13" spans="1:10" ht="21">
      <c r="A13" s="133">
        <v>6</v>
      </c>
      <c r="B13" s="130" t="s">
        <v>114</v>
      </c>
      <c r="C13" s="128">
        <v>2.1</v>
      </c>
      <c r="D13" s="11" t="s">
        <v>29</v>
      </c>
      <c r="E13" s="129">
        <v>106</v>
      </c>
      <c r="F13" s="121">
        <f t="shared" si="0"/>
        <v>222.60000000000002</v>
      </c>
      <c r="G13" s="129">
        <v>17</v>
      </c>
      <c r="H13" s="121">
        <f t="shared" si="1"/>
        <v>35.7</v>
      </c>
      <c r="I13" s="128">
        <f t="shared" si="2"/>
        <v>258.3</v>
      </c>
      <c r="J13" s="103"/>
    </row>
    <row r="14" spans="1:10" ht="21">
      <c r="A14" s="133">
        <v>7</v>
      </c>
      <c r="B14" s="130" t="s">
        <v>54</v>
      </c>
      <c r="C14" s="128">
        <v>6.8</v>
      </c>
      <c r="D14" s="11" t="s">
        <v>29</v>
      </c>
      <c r="E14" s="129">
        <v>50</v>
      </c>
      <c r="F14" s="121">
        <f t="shared" si="0"/>
        <v>340</v>
      </c>
      <c r="G14" s="129">
        <v>8</v>
      </c>
      <c r="H14" s="121">
        <f t="shared" si="1"/>
        <v>54.4</v>
      </c>
      <c r="I14" s="128">
        <f t="shared" si="2"/>
        <v>394.4</v>
      </c>
      <c r="J14" s="103"/>
    </row>
    <row r="15" spans="1:10" ht="21">
      <c r="A15" s="133">
        <v>8</v>
      </c>
      <c r="B15" s="130" t="s">
        <v>21</v>
      </c>
      <c r="C15" s="128">
        <v>0.76</v>
      </c>
      <c r="D15" s="11" t="s">
        <v>115</v>
      </c>
      <c r="E15" s="129">
        <v>30</v>
      </c>
      <c r="F15" s="121">
        <f t="shared" si="0"/>
        <v>22.8</v>
      </c>
      <c r="G15" s="129">
        <v>0</v>
      </c>
      <c r="H15" s="121">
        <f t="shared" si="1"/>
        <v>0</v>
      </c>
      <c r="I15" s="128">
        <f t="shared" si="2"/>
        <v>22.8</v>
      </c>
      <c r="J15" s="103"/>
    </row>
    <row r="16" spans="1:10" ht="21">
      <c r="A16" s="133">
        <v>9</v>
      </c>
      <c r="B16" s="130" t="s">
        <v>13</v>
      </c>
      <c r="C16" s="128">
        <v>2.9</v>
      </c>
      <c r="D16" s="11" t="s">
        <v>23</v>
      </c>
      <c r="E16" s="120">
        <v>456</v>
      </c>
      <c r="F16" s="121">
        <f t="shared" si="0"/>
        <v>1322.3999999999999</v>
      </c>
      <c r="G16" s="129">
        <v>154</v>
      </c>
      <c r="H16" s="121">
        <f t="shared" si="1"/>
        <v>446.59999999999997</v>
      </c>
      <c r="I16" s="128">
        <f t="shared" si="2"/>
        <v>1768.9999999999998</v>
      </c>
      <c r="J16" s="103"/>
    </row>
    <row r="17" spans="1:10" ht="21">
      <c r="A17" s="133">
        <v>10</v>
      </c>
      <c r="B17" s="130" t="s">
        <v>14</v>
      </c>
      <c r="C17" s="128">
        <v>0.87</v>
      </c>
      <c r="D17" s="11" t="s">
        <v>115</v>
      </c>
      <c r="E17" s="120">
        <v>30</v>
      </c>
      <c r="F17" s="121">
        <f t="shared" si="0"/>
        <v>26.1</v>
      </c>
      <c r="G17" s="120">
        <v>0</v>
      </c>
      <c r="H17" s="121">
        <f t="shared" si="1"/>
        <v>0</v>
      </c>
      <c r="I17" s="128">
        <f t="shared" si="2"/>
        <v>26.1</v>
      </c>
      <c r="J17" s="103"/>
    </row>
    <row r="18" spans="1:10" ht="21">
      <c r="A18" s="133">
        <v>11</v>
      </c>
      <c r="B18" s="130" t="s">
        <v>116</v>
      </c>
      <c r="C18" s="128">
        <v>1.2</v>
      </c>
      <c r="D18" s="11" t="s">
        <v>29</v>
      </c>
      <c r="E18" s="120">
        <v>184</v>
      </c>
      <c r="F18" s="121">
        <f t="shared" si="0"/>
        <v>220.79999999999998</v>
      </c>
      <c r="G18" s="120">
        <v>30</v>
      </c>
      <c r="H18" s="121">
        <f t="shared" si="1"/>
        <v>36</v>
      </c>
      <c r="I18" s="128">
        <f t="shared" si="2"/>
        <v>256.79999999999995</v>
      </c>
      <c r="J18" s="103"/>
    </row>
    <row r="19" spans="1:10" ht="21">
      <c r="A19" s="133">
        <v>12</v>
      </c>
      <c r="B19" s="130" t="s">
        <v>117</v>
      </c>
      <c r="C19" s="128">
        <v>0.45</v>
      </c>
      <c r="D19" s="11" t="s">
        <v>29</v>
      </c>
      <c r="E19" s="120">
        <v>373</v>
      </c>
      <c r="F19" s="121">
        <f t="shared" si="0"/>
        <v>167.85</v>
      </c>
      <c r="G19" s="120">
        <v>123</v>
      </c>
      <c r="H19" s="121">
        <f t="shared" si="1"/>
        <v>55.35</v>
      </c>
      <c r="I19" s="128">
        <f t="shared" si="2"/>
        <v>223.2</v>
      </c>
      <c r="J19" s="103"/>
    </row>
    <row r="20" spans="1:10" ht="21">
      <c r="A20" s="133">
        <v>13</v>
      </c>
      <c r="B20" s="130" t="s">
        <v>118</v>
      </c>
      <c r="C20" s="128">
        <v>0.5</v>
      </c>
      <c r="D20" s="11" t="s">
        <v>60</v>
      </c>
      <c r="E20" s="120">
        <v>226</v>
      </c>
      <c r="F20" s="121">
        <f t="shared" si="0"/>
        <v>113</v>
      </c>
      <c r="G20" s="120">
        <v>67</v>
      </c>
      <c r="H20" s="121">
        <f t="shared" si="1"/>
        <v>33.5</v>
      </c>
      <c r="I20" s="128">
        <f t="shared" si="2"/>
        <v>146.5</v>
      </c>
      <c r="J20" s="103"/>
    </row>
    <row r="21" spans="1:10" ht="21">
      <c r="A21" s="133">
        <v>14</v>
      </c>
      <c r="B21" s="130" t="s">
        <v>134</v>
      </c>
      <c r="C21" s="128">
        <v>11</v>
      </c>
      <c r="D21" s="11" t="s">
        <v>135</v>
      </c>
      <c r="E21" s="120">
        <v>200</v>
      </c>
      <c r="F21" s="121">
        <f t="shared" si="0"/>
        <v>2200</v>
      </c>
      <c r="G21" s="120">
        <v>30</v>
      </c>
      <c r="H21" s="121">
        <f t="shared" si="1"/>
        <v>330</v>
      </c>
      <c r="I21" s="128">
        <f t="shared" si="2"/>
        <v>2530</v>
      </c>
      <c r="J21" s="103"/>
    </row>
    <row r="22" spans="1:10" ht="21">
      <c r="A22" s="133">
        <v>15</v>
      </c>
      <c r="B22" s="130" t="s">
        <v>136</v>
      </c>
      <c r="C22" s="128">
        <v>10</v>
      </c>
      <c r="D22" s="11" t="s">
        <v>72</v>
      </c>
      <c r="E22" s="120">
        <v>306</v>
      </c>
      <c r="F22" s="121">
        <f t="shared" si="0"/>
        <v>3060</v>
      </c>
      <c r="G22" s="120">
        <v>90</v>
      </c>
      <c r="H22" s="121">
        <f t="shared" si="1"/>
        <v>900</v>
      </c>
      <c r="I22" s="128">
        <f t="shared" si="2"/>
        <v>3960</v>
      </c>
      <c r="J22" s="103"/>
    </row>
    <row r="23" spans="1:10" ht="21">
      <c r="A23" s="118"/>
      <c r="B23" s="100"/>
      <c r="C23" s="101"/>
      <c r="D23" s="99"/>
      <c r="E23" s="102"/>
      <c r="F23" s="134"/>
      <c r="G23" s="102"/>
      <c r="H23" s="134"/>
      <c r="I23" s="135"/>
      <c r="J23" s="103"/>
    </row>
    <row r="24" spans="1:10" ht="21.75" thickBot="1">
      <c r="A24" s="159"/>
      <c r="B24" s="160" t="s">
        <v>16</v>
      </c>
      <c r="C24" s="159"/>
      <c r="D24" s="159"/>
      <c r="E24" s="159"/>
      <c r="F24" s="161">
        <f>SUM(F8:F22)</f>
        <v>9599.05</v>
      </c>
      <c r="G24" s="159"/>
      <c r="H24" s="161">
        <f>SUM(H8:H22)</f>
        <v>2905.06</v>
      </c>
      <c r="I24" s="162">
        <f>F24+H24</f>
        <v>12504.109999999999</v>
      </c>
      <c r="J24" s="103"/>
    </row>
    <row r="25" spans="1:10" ht="21.75" thickBot="1">
      <c r="A25" s="343" t="s">
        <v>42</v>
      </c>
      <c r="B25" s="344"/>
      <c r="C25" s="344"/>
      <c r="D25" s="344"/>
      <c r="E25" s="344"/>
      <c r="F25" s="344"/>
      <c r="G25" s="344"/>
      <c r="H25" s="345"/>
      <c r="I25" s="137">
        <f>SUM(I8:I22)</f>
        <v>12504.11</v>
      </c>
      <c r="J25" s="103"/>
    </row>
    <row r="26" spans="1:9" ht="21">
      <c r="A26" s="151"/>
      <c r="B26" s="165" t="s">
        <v>106</v>
      </c>
      <c r="C26" s="164">
        <f>I25/10</f>
        <v>1250.411</v>
      </c>
      <c r="D26" s="163" t="s">
        <v>37</v>
      </c>
      <c r="E26" s="336" t="s">
        <v>91</v>
      </c>
      <c r="F26" s="336"/>
      <c r="G26" s="336"/>
      <c r="H26" s="336"/>
      <c r="I26" s="336"/>
    </row>
    <row r="27" spans="1:9" ht="21">
      <c r="A27" s="5"/>
      <c r="B27" s="5"/>
      <c r="C27" s="6"/>
      <c r="D27" s="6"/>
      <c r="E27" s="6"/>
      <c r="F27" s="6"/>
      <c r="G27" s="6"/>
      <c r="H27" s="6"/>
      <c r="I27" s="30"/>
    </row>
    <row r="28" spans="1:9" ht="21">
      <c r="A28" s="1"/>
      <c r="B28" s="1"/>
      <c r="C28" s="1"/>
      <c r="D28" s="340"/>
      <c r="E28" s="340"/>
      <c r="F28" s="340"/>
      <c r="G28" s="340"/>
      <c r="H28" s="340"/>
      <c r="I28" s="340"/>
    </row>
    <row r="29" spans="1:9" ht="21">
      <c r="A29" s="341"/>
      <c r="B29" s="341"/>
      <c r="C29" s="341"/>
      <c r="D29" s="340"/>
      <c r="E29" s="340"/>
      <c r="F29" s="340"/>
      <c r="G29" s="340"/>
      <c r="H29" s="340"/>
      <c r="I29" s="340"/>
    </row>
    <row r="30" spans="1:9" ht="21">
      <c r="A30" s="1"/>
      <c r="B30" s="1"/>
      <c r="C30" s="1"/>
      <c r="D30" s="1"/>
      <c r="E30" s="10"/>
      <c r="F30" s="10"/>
      <c r="G30" s="10"/>
      <c r="H30" s="10"/>
      <c r="I30" s="35"/>
    </row>
    <row r="31" spans="1:9" ht="21">
      <c r="A31" s="341"/>
      <c r="B31" s="341"/>
      <c r="C31" s="341"/>
      <c r="D31" s="1"/>
      <c r="E31" s="340"/>
      <c r="F31" s="340"/>
      <c r="G31" s="340"/>
      <c r="H31" s="340"/>
      <c r="I31" s="340"/>
    </row>
  </sheetData>
  <sheetProtection/>
  <mergeCells count="14">
    <mergeCell ref="A25:H25"/>
    <mergeCell ref="A1:I1"/>
    <mergeCell ref="A6:A7"/>
    <mergeCell ref="B6:B7"/>
    <mergeCell ref="C6:D6"/>
    <mergeCell ref="E6:F6"/>
    <mergeCell ref="G6:H6"/>
    <mergeCell ref="I6:I7"/>
    <mergeCell ref="E26:I26"/>
    <mergeCell ref="D28:I28"/>
    <mergeCell ref="A29:C29"/>
    <mergeCell ref="D29:I29"/>
    <mergeCell ref="A31:C31"/>
    <mergeCell ref="E31:I31"/>
  </mergeCells>
  <printOptions/>
  <pageMargins left="0.9055118110236221" right="0.11811023622047245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10.421875" style="0" customWidth="1"/>
    <col min="4" max="4" width="8.28125" style="0" customWidth="1"/>
    <col min="6" max="6" width="9.8515625" style="0" bestFit="1" customWidth="1"/>
    <col min="8" max="8" width="11.00390625" style="0" customWidth="1"/>
    <col min="9" max="9" width="18.421875" style="62" customWidth="1"/>
  </cols>
  <sheetData>
    <row r="1" spans="1:10" ht="26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03"/>
    </row>
    <row r="2" spans="1:10" ht="21">
      <c r="A2" s="3" t="s">
        <v>131</v>
      </c>
      <c r="B2" s="3"/>
      <c r="C2" s="3"/>
      <c r="D2" s="3"/>
      <c r="E2" s="3"/>
      <c r="F2" s="3"/>
      <c r="G2" s="3"/>
      <c r="H2" s="3"/>
      <c r="I2" s="61"/>
      <c r="J2" s="103"/>
    </row>
    <row r="3" spans="1:10" ht="21">
      <c r="A3" s="3" t="s">
        <v>150</v>
      </c>
      <c r="B3" s="3"/>
      <c r="C3" s="3"/>
      <c r="D3" s="3"/>
      <c r="E3" s="3"/>
      <c r="F3" s="3"/>
      <c r="G3" s="3"/>
      <c r="H3" s="3"/>
      <c r="I3" s="61"/>
      <c r="J3" s="103"/>
    </row>
    <row r="4" spans="1:10" ht="21">
      <c r="A4" s="3" t="s">
        <v>66</v>
      </c>
      <c r="B4" s="3"/>
      <c r="C4" s="3"/>
      <c r="D4" s="3" t="s">
        <v>92</v>
      </c>
      <c r="E4" s="3"/>
      <c r="F4" s="3"/>
      <c r="G4" s="3"/>
      <c r="H4" s="3"/>
      <c r="I4" s="61"/>
      <c r="J4" s="103"/>
    </row>
    <row r="5" spans="1:10" ht="21">
      <c r="A5" s="12" t="s">
        <v>119</v>
      </c>
      <c r="B5" s="3"/>
      <c r="C5" s="3"/>
      <c r="D5" s="3"/>
      <c r="E5" s="3"/>
      <c r="F5" s="3"/>
      <c r="G5" s="3"/>
      <c r="H5" s="3"/>
      <c r="I5" s="61"/>
      <c r="J5" s="103"/>
    </row>
    <row r="6" spans="1:10" ht="21">
      <c r="A6" s="329" t="s">
        <v>2</v>
      </c>
      <c r="B6" s="312" t="s">
        <v>1</v>
      </c>
      <c r="C6" s="317" t="s">
        <v>3</v>
      </c>
      <c r="D6" s="317"/>
      <c r="E6" s="319" t="s">
        <v>6</v>
      </c>
      <c r="F6" s="321"/>
      <c r="G6" s="319" t="s">
        <v>8</v>
      </c>
      <c r="H6" s="321"/>
      <c r="I6" s="347" t="s">
        <v>9</v>
      </c>
      <c r="J6" s="103"/>
    </row>
    <row r="7" spans="1:10" ht="21">
      <c r="A7" s="330"/>
      <c r="B7" s="346"/>
      <c r="C7" s="158" t="s">
        <v>4</v>
      </c>
      <c r="D7" s="158" t="s">
        <v>5</v>
      </c>
      <c r="E7" s="158" t="s">
        <v>7</v>
      </c>
      <c r="F7" s="36" t="s">
        <v>45</v>
      </c>
      <c r="G7" s="158" t="s">
        <v>7</v>
      </c>
      <c r="H7" s="36" t="s">
        <v>45</v>
      </c>
      <c r="I7" s="348"/>
      <c r="J7" s="103"/>
    </row>
    <row r="8" spans="1:10" ht="22.5" customHeight="1">
      <c r="A8" s="95">
        <v>1</v>
      </c>
      <c r="B8" s="96" t="s">
        <v>49</v>
      </c>
      <c r="C8" s="28">
        <v>3.57</v>
      </c>
      <c r="D8" s="7" t="s">
        <v>22</v>
      </c>
      <c r="E8" s="54">
        <v>0</v>
      </c>
      <c r="F8" s="97">
        <f>E8*C8</f>
        <v>0</v>
      </c>
      <c r="G8" s="53">
        <v>60</v>
      </c>
      <c r="H8" s="97">
        <f>G8*C8</f>
        <v>214.2</v>
      </c>
      <c r="I8" s="28">
        <f>H8+F8</f>
        <v>214.2</v>
      </c>
      <c r="J8" s="103"/>
    </row>
    <row r="9" spans="1:10" ht="21" customHeight="1">
      <c r="A9" s="57">
        <v>2</v>
      </c>
      <c r="B9" s="58" t="s">
        <v>127</v>
      </c>
      <c r="C9" s="29">
        <v>0.1</v>
      </c>
      <c r="D9" s="4" t="s">
        <v>22</v>
      </c>
      <c r="E9" s="8">
        <v>360</v>
      </c>
      <c r="F9" s="98">
        <f aca="true" t="shared" si="0" ref="F9:F18">E9*C9</f>
        <v>36</v>
      </c>
      <c r="G9" s="55">
        <v>91</v>
      </c>
      <c r="H9" s="98">
        <f aca="true" t="shared" si="1" ref="H9:H18">G9*C9</f>
        <v>9.1</v>
      </c>
      <c r="I9" s="29">
        <f aca="true" t="shared" si="2" ref="I9:I18">H9+F9</f>
        <v>45.1</v>
      </c>
      <c r="J9" s="103"/>
    </row>
    <row r="10" spans="1:10" ht="21" customHeight="1">
      <c r="A10" s="57">
        <v>3</v>
      </c>
      <c r="B10" s="2" t="s">
        <v>113</v>
      </c>
      <c r="C10" s="29">
        <v>0.1</v>
      </c>
      <c r="D10" s="4" t="s">
        <v>22</v>
      </c>
      <c r="E10" s="55">
        <v>1350</v>
      </c>
      <c r="F10" s="98">
        <f t="shared" si="0"/>
        <v>135</v>
      </c>
      <c r="G10" s="55">
        <v>346</v>
      </c>
      <c r="H10" s="98">
        <f t="shared" si="1"/>
        <v>34.6</v>
      </c>
      <c r="I10" s="29">
        <f t="shared" si="2"/>
        <v>169.6</v>
      </c>
      <c r="J10" s="103"/>
    </row>
    <row r="11" spans="1:10" ht="21">
      <c r="A11" s="57">
        <v>4</v>
      </c>
      <c r="B11" s="2" t="s">
        <v>51</v>
      </c>
      <c r="C11" s="29">
        <v>0.9</v>
      </c>
      <c r="D11" s="4" t="s">
        <v>22</v>
      </c>
      <c r="E11" s="55">
        <v>1635</v>
      </c>
      <c r="F11" s="98">
        <f t="shared" si="0"/>
        <v>1471.5</v>
      </c>
      <c r="G11" s="55">
        <v>436</v>
      </c>
      <c r="H11" s="98">
        <f t="shared" si="1"/>
        <v>392.40000000000003</v>
      </c>
      <c r="I11" s="29">
        <f t="shared" si="2"/>
        <v>1863.9</v>
      </c>
      <c r="J11" s="103"/>
    </row>
    <row r="12" spans="1:10" ht="21">
      <c r="A12" s="57">
        <v>5</v>
      </c>
      <c r="B12" s="2" t="s">
        <v>114</v>
      </c>
      <c r="C12" s="29">
        <v>8</v>
      </c>
      <c r="D12" s="4" t="s">
        <v>29</v>
      </c>
      <c r="E12" s="55">
        <v>106</v>
      </c>
      <c r="F12" s="98">
        <f t="shared" si="0"/>
        <v>848</v>
      </c>
      <c r="G12" s="55">
        <v>17</v>
      </c>
      <c r="H12" s="98">
        <f t="shared" si="1"/>
        <v>136</v>
      </c>
      <c r="I12" s="29">
        <f t="shared" si="2"/>
        <v>984</v>
      </c>
      <c r="J12" s="103"/>
    </row>
    <row r="13" spans="1:10" ht="21">
      <c r="A13" s="57">
        <v>6</v>
      </c>
      <c r="B13" s="58" t="s">
        <v>21</v>
      </c>
      <c r="C13" s="29">
        <v>1.2</v>
      </c>
      <c r="D13" s="4" t="s">
        <v>115</v>
      </c>
      <c r="E13" s="55">
        <v>30</v>
      </c>
      <c r="F13" s="98">
        <f t="shared" si="0"/>
        <v>36</v>
      </c>
      <c r="G13" s="55">
        <v>0</v>
      </c>
      <c r="H13" s="98">
        <f t="shared" si="1"/>
        <v>0</v>
      </c>
      <c r="I13" s="29">
        <f t="shared" si="2"/>
        <v>36</v>
      </c>
      <c r="J13" s="103"/>
    </row>
    <row r="14" spans="1:10" ht="21">
      <c r="A14" s="57">
        <v>7</v>
      </c>
      <c r="B14" s="2" t="s">
        <v>13</v>
      </c>
      <c r="C14" s="29">
        <v>9.13</v>
      </c>
      <c r="D14" s="4" t="s">
        <v>23</v>
      </c>
      <c r="E14" s="55">
        <v>456</v>
      </c>
      <c r="F14" s="98">
        <f t="shared" si="0"/>
        <v>4163.280000000001</v>
      </c>
      <c r="G14" s="55">
        <v>154</v>
      </c>
      <c r="H14" s="98">
        <f t="shared" si="1"/>
        <v>1406.0200000000002</v>
      </c>
      <c r="I14" s="29">
        <f t="shared" si="2"/>
        <v>5569.300000000001</v>
      </c>
      <c r="J14" s="103"/>
    </row>
    <row r="15" spans="1:10" ht="21">
      <c r="A15" s="57">
        <v>8</v>
      </c>
      <c r="B15" s="2" t="s">
        <v>14</v>
      </c>
      <c r="C15" s="29">
        <v>3.9</v>
      </c>
      <c r="D15" s="4" t="s">
        <v>115</v>
      </c>
      <c r="E15" s="55">
        <v>30</v>
      </c>
      <c r="F15" s="98">
        <f t="shared" si="0"/>
        <v>117</v>
      </c>
      <c r="G15" s="55">
        <v>0</v>
      </c>
      <c r="H15" s="98">
        <f t="shared" si="1"/>
        <v>0</v>
      </c>
      <c r="I15" s="29">
        <f t="shared" si="2"/>
        <v>117</v>
      </c>
      <c r="J15" s="103"/>
    </row>
    <row r="16" spans="1:10" ht="21">
      <c r="A16" s="57">
        <v>9</v>
      </c>
      <c r="B16" s="2" t="s">
        <v>128</v>
      </c>
      <c r="C16" s="29">
        <v>3.9</v>
      </c>
      <c r="D16" s="4" t="s">
        <v>29</v>
      </c>
      <c r="E16" s="56">
        <v>319</v>
      </c>
      <c r="F16" s="98">
        <f t="shared" si="0"/>
        <v>1244.1</v>
      </c>
      <c r="G16" s="55">
        <v>54</v>
      </c>
      <c r="H16" s="98">
        <f t="shared" si="1"/>
        <v>210.6</v>
      </c>
      <c r="I16" s="29">
        <f t="shared" si="2"/>
        <v>1454.6999999999998</v>
      </c>
      <c r="J16" s="103"/>
    </row>
    <row r="17" spans="1:10" ht="21">
      <c r="A17" s="57">
        <v>10</v>
      </c>
      <c r="B17" s="2" t="s">
        <v>129</v>
      </c>
      <c r="C17" s="29">
        <v>5.2</v>
      </c>
      <c r="D17" s="4" t="s">
        <v>60</v>
      </c>
      <c r="E17" s="56">
        <v>473</v>
      </c>
      <c r="F17" s="98">
        <f t="shared" si="0"/>
        <v>2459.6</v>
      </c>
      <c r="G17" s="56">
        <v>156</v>
      </c>
      <c r="H17" s="98">
        <f t="shared" si="1"/>
        <v>811.2</v>
      </c>
      <c r="I17" s="29">
        <f t="shared" si="2"/>
        <v>3270.8</v>
      </c>
      <c r="J17" s="103"/>
    </row>
    <row r="18" spans="1:10" ht="21">
      <c r="A18" s="57">
        <v>11</v>
      </c>
      <c r="B18" s="2" t="s">
        <v>130</v>
      </c>
      <c r="C18" s="29">
        <v>1</v>
      </c>
      <c r="D18" s="4" t="s">
        <v>63</v>
      </c>
      <c r="E18" s="55">
        <v>20000</v>
      </c>
      <c r="F18" s="98">
        <f t="shared" si="0"/>
        <v>20000</v>
      </c>
      <c r="G18" s="56">
        <v>1000</v>
      </c>
      <c r="H18" s="98">
        <f t="shared" si="1"/>
        <v>1000</v>
      </c>
      <c r="I18" s="29">
        <f t="shared" si="2"/>
        <v>21000</v>
      </c>
      <c r="J18" s="103"/>
    </row>
    <row r="19" spans="1:10" ht="21">
      <c r="A19" s="167"/>
      <c r="B19" s="168"/>
      <c r="C19" s="169"/>
      <c r="D19" s="170"/>
      <c r="E19" s="171"/>
      <c r="F19" s="172"/>
      <c r="G19" s="173"/>
      <c r="H19" s="172"/>
      <c r="I19" s="169"/>
      <c r="J19" s="103"/>
    </row>
    <row r="20" spans="1:10" ht="21">
      <c r="A20" s="175"/>
      <c r="B20" s="166" t="s">
        <v>16</v>
      </c>
      <c r="C20" s="175"/>
      <c r="D20" s="175"/>
      <c r="E20" s="175"/>
      <c r="F20" s="176">
        <f>SUM(F8:F18)</f>
        <v>30510.480000000003</v>
      </c>
      <c r="G20" s="175"/>
      <c r="H20" s="176">
        <f>SUM(H8:H18)</f>
        <v>4214.12</v>
      </c>
      <c r="I20" s="177">
        <f>F20+H20</f>
        <v>34724.600000000006</v>
      </c>
      <c r="J20" s="103"/>
    </row>
    <row r="21" spans="1:10" ht="21.75" thickBot="1">
      <c r="A21" s="349" t="s">
        <v>42</v>
      </c>
      <c r="B21" s="350"/>
      <c r="C21" s="350"/>
      <c r="D21" s="350"/>
      <c r="E21" s="350"/>
      <c r="F21" s="350"/>
      <c r="G21" s="350"/>
      <c r="H21" s="351"/>
      <c r="I21" s="174">
        <f>SUM(I8:I18)</f>
        <v>34724.600000000006</v>
      </c>
      <c r="J21" s="103"/>
    </row>
    <row r="22" spans="1:9" ht="21">
      <c r="A22" s="151"/>
      <c r="B22" s="155" t="s">
        <v>132</v>
      </c>
      <c r="C22" s="152">
        <f>I21</f>
        <v>34724.600000000006</v>
      </c>
      <c r="D22" s="153" t="s">
        <v>41</v>
      </c>
      <c r="E22" s="336" t="s">
        <v>91</v>
      </c>
      <c r="F22" s="336"/>
      <c r="G22" s="336"/>
      <c r="H22" s="336"/>
      <c r="I22" s="336"/>
    </row>
    <row r="23" spans="1:9" ht="21">
      <c r="A23" s="5"/>
      <c r="B23" s="5"/>
      <c r="C23" s="6"/>
      <c r="D23" s="6"/>
      <c r="E23" s="6"/>
      <c r="F23" s="6"/>
      <c r="G23" s="6"/>
      <c r="H23" s="6"/>
      <c r="I23" s="30"/>
    </row>
    <row r="24" spans="1:9" ht="21">
      <c r="A24" s="1"/>
      <c r="B24" s="1"/>
      <c r="C24" s="1"/>
      <c r="D24" s="340"/>
      <c r="E24" s="340"/>
      <c r="F24" s="340"/>
      <c r="G24" s="340"/>
      <c r="H24" s="340"/>
      <c r="I24" s="340"/>
    </row>
    <row r="25" spans="1:9" ht="21">
      <c r="A25" s="341"/>
      <c r="B25" s="341"/>
      <c r="C25" s="341"/>
      <c r="D25" s="340"/>
      <c r="E25" s="340"/>
      <c r="F25" s="340"/>
      <c r="G25" s="340"/>
      <c r="H25" s="340"/>
      <c r="I25" s="340"/>
    </row>
    <row r="26" spans="1:9" ht="21">
      <c r="A26" s="1"/>
      <c r="B26" s="1" t="s">
        <v>26</v>
      </c>
      <c r="C26" s="1"/>
      <c r="D26" s="1"/>
      <c r="E26" s="10"/>
      <c r="F26" s="10"/>
      <c r="G26" s="10"/>
      <c r="H26" s="10"/>
      <c r="I26" s="35"/>
    </row>
    <row r="27" spans="1:9" ht="21">
      <c r="A27" s="341"/>
      <c r="B27" s="341"/>
      <c r="C27" s="341"/>
      <c r="D27" s="1"/>
      <c r="E27" s="340"/>
      <c r="F27" s="340"/>
      <c r="G27" s="340"/>
      <c r="H27" s="340"/>
      <c r="I27" s="340"/>
    </row>
  </sheetData>
  <sheetProtection/>
  <mergeCells count="14">
    <mergeCell ref="A21:H21"/>
    <mergeCell ref="A1:I1"/>
    <mergeCell ref="A6:A7"/>
    <mergeCell ref="B6:B7"/>
    <mergeCell ref="C6:D6"/>
    <mergeCell ref="E6:F6"/>
    <mergeCell ref="G6:H6"/>
    <mergeCell ref="I6:I7"/>
    <mergeCell ref="E22:I22"/>
    <mergeCell ref="D24:I24"/>
    <mergeCell ref="A25:C25"/>
    <mergeCell ref="D25:I25"/>
    <mergeCell ref="A27:C27"/>
    <mergeCell ref="E27:I27"/>
  </mergeCells>
  <printOptions/>
  <pageMargins left="0.9055118110236221" right="0.11811023622047245" top="0.5905511811023623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4" sqref="A1:IV16384"/>
    </sheetView>
  </sheetViews>
  <sheetFormatPr defaultColWidth="9.140625" defaultRowHeight="15"/>
  <cols>
    <col min="1" max="1" width="2.57421875" style="201" customWidth="1"/>
    <col min="2" max="2" width="12.28125" style="201" customWidth="1"/>
    <col min="3" max="3" width="3.140625" style="201" customWidth="1"/>
    <col min="4" max="4" width="14.8515625" style="201" customWidth="1"/>
    <col min="5" max="5" width="11.57421875" style="201" customWidth="1"/>
    <col min="6" max="6" width="12.140625" style="201" customWidth="1"/>
    <col min="7" max="7" width="12.7109375" style="201" customWidth="1"/>
    <col min="8" max="8" width="52.421875" style="201" customWidth="1"/>
    <col min="9" max="16384" width="9.00390625" style="201" customWidth="1"/>
  </cols>
  <sheetData>
    <row r="1" spans="1:8" ht="26.25">
      <c r="A1" s="309" t="s">
        <v>184</v>
      </c>
      <c r="B1" s="309"/>
      <c r="C1" s="309"/>
      <c r="D1" s="309"/>
      <c r="E1" s="309"/>
      <c r="F1" s="309"/>
      <c r="G1" s="309"/>
      <c r="H1" s="309"/>
    </row>
    <row r="2" spans="1:8" ht="21">
      <c r="A2" s="308" t="s">
        <v>185</v>
      </c>
      <c r="B2" s="308"/>
      <c r="C2" s="308"/>
      <c r="D2" s="308"/>
      <c r="E2" s="308"/>
      <c r="F2" s="308"/>
      <c r="G2" s="308"/>
      <c r="H2" s="308"/>
    </row>
    <row r="3" spans="1:8" ht="21">
      <c r="A3" s="308" t="s">
        <v>164</v>
      </c>
      <c r="B3" s="308"/>
      <c r="C3" s="308"/>
      <c r="D3" s="308"/>
      <c r="E3" s="308"/>
      <c r="F3" s="308"/>
      <c r="G3" s="308"/>
      <c r="H3" s="308"/>
    </row>
    <row r="4" spans="1:8" ht="21">
      <c r="A4" s="308" t="s">
        <v>165</v>
      </c>
      <c r="B4" s="308"/>
      <c r="C4" s="308"/>
      <c r="D4" s="308"/>
      <c r="E4" s="308"/>
      <c r="F4" s="308"/>
      <c r="G4" s="308"/>
      <c r="H4" s="308"/>
    </row>
    <row r="5" spans="1:8" ht="21">
      <c r="A5" s="308" t="s">
        <v>166</v>
      </c>
      <c r="B5" s="308"/>
      <c r="C5" s="308"/>
      <c r="D5" s="308"/>
      <c r="E5" s="308"/>
      <c r="F5" s="308"/>
      <c r="G5" s="308"/>
      <c r="H5" s="308"/>
    </row>
    <row r="6" spans="1:8" ht="21">
      <c r="A6" s="308" t="s">
        <v>167</v>
      </c>
      <c r="B6" s="308"/>
      <c r="C6" s="308"/>
      <c r="D6" s="308"/>
      <c r="E6" s="308"/>
      <c r="F6" s="308"/>
      <c r="G6" s="308"/>
      <c r="H6" s="308"/>
    </row>
    <row r="7" spans="1:8" ht="12" customHeight="1">
      <c r="A7" s="116"/>
      <c r="B7" s="116"/>
      <c r="C7" s="116"/>
      <c r="D7" s="116"/>
      <c r="E7" s="116"/>
      <c r="F7" s="116"/>
      <c r="G7" s="116"/>
      <c r="H7" s="116"/>
    </row>
    <row r="8" spans="1:8" ht="21">
      <c r="A8" s="202" t="s">
        <v>168</v>
      </c>
      <c r="B8" s="203" t="s">
        <v>169</v>
      </c>
      <c r="C8" s="202" t="s">
        <v>148</v>
      </c>
      <c r="D8" s="203" t="s">
        <v>170</v>
      </c>
      <c r="E8" s="202" t="s">
        <v>171</v>
      </c>
      <c r="F8" s="202" t="s">
        <v>172</v>
      </c>
      <c r="G8" s="202" t="s">
        <v>173</v>
      </c>
      <c r="H8" s="204" t="s">
        <v>174</v>
      </c>
    </row>
    <row r="9" spans="1:8" s="208" customFormat="1" ht="63">
      <c r="A9" s="223" t="s">
        <v>186</v>
      </c>
      <c r="B9" s="224" t="s">
        <v>187</v>
      </c>
      <c r="C9" s="223" t="s">
        <v>188</v>
      </c>
      <c r="D9" s="224" t="s">
        <v>189</v>
      </c>
      <c r="E9" s="223" t="s">
        <v>190</v>
      </c>
      <c r="F9" s="223" t="s">
        <v>191</v>
      </c>
      <c r="G9" s="225">
        <v>763400</v>
      </c>
      <c r="H9" s="226" t="s">
        <v>192</v>
      </c>
    </row>
    <row r="10" spans="1:8" ht="42">
      <c r="A10" s="133">
        <v>2</v>
      </c>
      <c r="B10" s="227" t="s">
        <v>187</v>
      </c>
      <c r="C10" s="133">
        <v>2</v>
      </c>
      <c r="D10" s="227" t="s">
        <v>193</v>
      </c>
      <c r="E10" s="133" t="s">
        <v>194</v>
      </c>
      <c r="F10" s="133" t="s">
        <v>195</v>
      </c>
      <c r="G10" s="228">
        <v>212900</v>
      </c>
      <c r="H10" s="229" t="s">
        <v>196</v>
      </c>
    </row>
    <row r="11" spans="1:8" ht="42">
      <c r="A11" s="11">
        <v>3</v>
      </c>
      <c r="B11" s="209" t="s">
        <v>187</v>
      </c>
      <c r="C11" s="11">
        <v>2</v>
      </c>
      <c r="D11" s="210" t="s">
        <v>197</v>
      </c>
      <c r="E11" s="11" t="s">
        <v>198</v>
      </c>
      <c r="F11" s="11" t="s">
        <v>199</v>
      </c>
      <c r="G11" s="129">
        <v>608300</v>
      </c>
      <c r="H11" s="230" t="s">
        <v>200</v>
      </c>
    </row>
    <row r="12" spans="1:8" ht="21">
      <c r="A12" s="215"/>
      <c r="B12" s="216"/>
      <c r="C12" s="215"/>
      <c r="D12" s="217"/>
      <c r="E12" s="218"/>
      <c r="F12" s="215"/>
      <c r="G12" s="219"/>
      <c r="H12" s="218"/>
    </row>
    <row r="13" spans="1:8" ht="21">
      <c r="A13" s="202"/>
      <c r="B13" s="220"/>
      <c r="C13" s="202"/>
      <c r="D13" s="203" t="s">
        <v>175</v>
      </c>
      <c r="E13" s="202"/>
      <c r="F13" s="202"/>
      <c r="G13" s="221">
        <f>SUM(G9:G12)</f>
        <v>1584600</v>
      </c>
      <c r="H13" s="222"/>
    </row>
    <row r="15" spans="1:8" s="3" customFormat="1" ht="21">
      <c r="A15" s="3" t="s">
        <v>201</v>
      </c>
      <c r="H15" s="182" t="s">
        <v>177</v>
      </c>
    </row>
    <row r="16" s="3" customFormat="1" ht="21">
      <c r="A16" s="3" t="s">
        <v>202</v>
      </c>
    </row>
    <row r="17" spans="1:8" s="3" customFormat="1" ht="21">
      <c r="A17" s="3" t="s">
        <v>203</v>
      </c>
      <c r="H17" s="182" t="s">
        <v>204</v>
      </c>
    </row>
    <row r="18" s="3" customFormat="1" ht="21">
      <c r="H18" s="182" t="s">
        <v>181</v>
      </c>
    </row>
    <row r="19" s="3" customFormat="1" ht="21"/>
    <row r="20" s="3" customFormat="1" ht="21"/>
    <row r="21" s="3" customFormat="1" ht="21"/>
    <row r="22" s="3" customFormat="1" ht="21"/>
    <row r="23" s="1" customFormat="1" ht="21"/>
    <row r="24" s="1" customFormat="1" ht="21"/>
    <row r="25" s="1" customFormat="1" ht="21"/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874015748031497" right="0.31496062992125984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421875" style="1" customWidth="1"/>
    <col min="2" max="2" width="41.00390625" style="1" customWidth="1"/>
    <col min="3" max="9" width="10.7109375" style="1" customWidth="1"/>
    <col min="10" max="16384" width="9.00390625" style="1" customWidth="1"/>
  </cols>
  <sheetData>
    <row r="1" spans="1:10" ht="23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3" t="s">
        <v>260</v>
      </c>
      <c r="B3" s="3"/>
      <c r="C3" s="3"/>
      <c r="D3" s="3"/>
      <c r="E3" s="3"/>
      <c r="F3" s="3"/>
      <c r="G3" s="3"/>
      <c r="H3" s="3"/>
      <c r="I3" s="3"/>
      <c r="J3" s="3"/>
    </row>
    <row r="4" spans="1:11" ht="21">
      <c r="A4" s="3" t="s">
        <v>206</v>
      </c>
      <c r="B4" s="3"/>
      <c r="C4" s="3"/>
      <c r="D4" s="3"/>
      <c r="E4" s="3"/>
      <c r="F4" s="3"/>
      <c r="G4" s="3"/>
      <c r="H4" s="3"/>
      <c r="I4" s="3"/>
      <c r="J4" s="3"/>
      <c r="K4" s="1" t="s">
        <v>26</v>
      </c>
    </row>
    <row r="6" spans="1:10" ht="21">
      <c r="A6" s="312" t="s">
        <v>2</v>
      </c>
      <c r="B6" s="312" t="s">
        <v>154</v>
      </c>
      <c r="C6" s="313" t="s">
        <v>3</v>
      </c>
      <c r="D6" s="313"/>
      <c r="E6" s="313" t="s">
        <v>6</v>
      </c>
      <c r="F6" s="314"/>
      <c r="G6" s="314" t="s">
        <v>8</v>
      </c>
      <c r="H6" s="315"/>
      <c r="I6" s="184" t="s">
        <v>155</v>
      </c>
      <c r="J6" s="316" t="s">
        <v>156</v>
      </c>
    </row>
    <row r="7" spans="1:10" ht="21">
      <c r="A7" s="312"/>
      <c r="B7" s="312"/>
      <c r="C7" s="180" t="s">
        <v>4</v>
      </c>
      <c r="D7" s="180" t="s">
        <v>5</v>
      </c>
      <c r="E7" s="180" t="s">
        <v>46</v>
      </c>
      <c r="F7" s="181" t="s">
        <v>45</v>
      </c>
      <c r="G7" s="185" t="s">
        <v>46</v>
      </c>
      <c r="H7" s="186" t="s">
        <v>45</v>
      </c>
      <c r="I7" s="185" t="s">
        <v>157</v>
      </c>
      <c r="J7" s="316"/>
    </row>
    <row r="8" spans="1:10" ht="21">
      <c r="A8" s="187"/>
      <c r="B8" s="188"/>
      <c r="C8" s="189"/>
      <c r="D8" s="189"/>
      <c r="E8" s="189"/>
      <c r="F8" s="189"/>
      <c r="G8" s="190"/>
      <c r="H8" s="191"/>
      <c r="I8" s="189"/>
      <c r="J8" s="192"/>
    </row>
    <row r="9" spans="1:10" ht="21">
      <c r="A9" s="193"/>
      <c r="B9" s="194"/>
      <c r="C9" s="193"/>
      <c r="D9" s="193"/>
      <c r="E9" s="193"/>
      <c r="F9" s="193"/>
      <c r="G9" s="193"/>
      <c r="H9" s="195"/>
      <c r="I9" s="195"/>
      <c r="J9" s="193"/>
    </row>
    <row r="10" spans="1:10" ht="21">
      <c r="A10" s="4"/>
      <c r="B10" s="2"/>
      <c r="C10" s="4"/>
      <c r="D10" s="4"/>
      <c r="E10" s="4"/>
      <c r="F10" s="4"/>
      <c r="G10" s="4"/>
      <c r="H10" s="8"/>
      <c r="I10" s="8"/>
      <c r="J10" s="4"/>
    </row>
    <row r="11" spans="1:10" ht="21">
      <c r="A11" s="4"/>
      <c r="B11" s="2"/>
      <c r="C11" s="4"/>
      <c r="D11" s="4"/>
      <c r="E11" s="8"/>
      <c r="F11" s="8"/>
      <c r="G11" s="4"/>
      <c r="H11" s="8"/>
      <c r="I11" s="8"/>
      <c r="J11" s="4"/>
    </row>
    <row r="12" spans="1:10" ht="21">
      <c r="A12" s="4"/>
      <c r="B12" s="2"/>
      <c r="C12" s="4"/>
      <c r="D12" s="4"/>
      <c r="E12" s="8"/>
      <c r="F12" s="8"/>
      <c r="G12" s="4"/>
      <c r="H12" s="8"/>
      <c r="I12" s="8"/>
      <c r="J12" s="4"/>
    </row>
    <row r="13" spans="1:10" ht="21">
      <c r="A13" s="4"/>
      <c r="B13" s="2"/>
      <c r="C13" s="4"/>
      <c r="D13" s="4"/>
      <c r="E13" s="8"/>
      <c r="F13" s="8"/>
      <c r="G13" s="4"/>
      <c r="H13" s="8"/>
      <c r="I13" s="8"/>
      <c r="J13" s="4"/>
    </row>
    <row r="14" spans="1:10" ht="21">
      <c r="A14" s="4"/>
      <c r="B14" s="2"/>
      <c r="C14" s="4"/>
      <c r="D14" s="4"/>
      <c r="E14" s="8"/>
      <c r="F14" s="8"/>
      <c r="G14" s="4"/>
      <c r="H14" s="8"/>
      <c r="I14" s="8"/>
      <c r="J14" s="4"/>
    </row>
    <row r="15" spans="1:10" ht="21">
      <c r="A15" s="4"/>
      <c r="B15" s="2"/>
      <c r="C15" s="4"/>
      <c r="D15" s="4"/>
      <c r="E15" s="8"/>
      <c r="F15" s="8"/>
      <c r="G15" s="4"/>
      <c r="H15" s="8"/>
      <c r="I15" s="8"/>
      <c r="J15" s="4"/>
    </row>
    <row r="16" spans="1:10" ht="21">
      <c r="A16" s="4"/>
      <c r="B16" s="2"/>
      <c r="C16" s="4"/>
      <c r="D16" s="4"/>
      <c r="E16" s="8"/>
      <c r="F16" s="8"/>
      <c r="G16" s="4"/>
      <c r="H16" s="8"/>
      <c r="I16" s="8"/>
      <c r="J16" s="4"/>
    </row>
    <row r="17" spans="1:10" ht="21">
      <c r="A17" s="4"/>
      <c r="B17" s="2"/>
      <c r="C17" s="4"/>
      <c r="D17" s="4"/>
      <c r="E17" s="8"/>
      <c r="F17" s="8"/>
      <c r="G17" s="4"/>
      <c r="H17" s="8"/>
      <c r="I17" s="8"/>
      <c r="J17" s="4"/>
    </row>
    <row r="18" spans="1:10" ht="21">
      <c r="A18" s="4"/>
      <c r="B18" s="2"/>
      <c r="C18" s="4"/>
      <c r="D18" s="4"/>
      <c r="E18" s="8"/>
      <c r="F18" s="8"/>
      <c r="G18" s="4"/>
      <c r="H18" s="8"/>
      <c r="I18" s="8"/>
      <c r="J18" s="4"/>
    </row>
    <row r="19" spans="1:10" ht="21">
      <c r="A19" s="4"/>
      <c r="B19" s="2"/>
      <c r="C19" s="4"/>
      <c r="D19" s="4"/>
      <c r="E19" s="8"/>
      <c r="F19" s="8"/>
      <c r="G19" s="4"/>
      <c r="H19" s="8"/>
      <c r="I19" s="8"/>
      <c r="J19" s="4"/>
    </row>
    <row r="20" spans="1:10" ht="21">
      <c r="A20" s="4"/>
      <c r="B20" s="2"/>
      <c r="C20" s="4"/>
      <c r="D20" s="4"/>
      <c r="E20" s="8"/>
      <c r="F20" s="8"/>
      <c r="G20" s="4"/>
      <c r="H20" s="4"/>
      <c r="I20" s="8"/>
      <c r="J20" s="4"/>
    </row>
    <row r="21" spans="1:10" ht="21">
      <c r="A21" s="317" t="s">
        <v>158</v>
      </c>
      <c r="B21" s="317"/>
      <c r="C21" s="317"/>
      <c r="D21" s="317"/>
      <c r="E21" s="317"/>
      <c r="F21" s="317"/>
      <c r="G21" s="317"/>
      <c r="H21" s="317"/>
      <c r="I21" s="197"/>
      <c r="J21" s="183"/>
    </row>
    <row r="22" spans="1:10" ht="21">
      <c r="A22" s="318" t="s">
        <v>207</v>
      </c>
      <c r="B22" s="318"/>
      <c r="C22" s="318"/>
      <c r="D22" s="318"/>
      <c r="E22" s="318"/>
      <c r="F22" s="318"/>
      <c r="G22" s="318"/>
      <c r="H22" s="318"/>
      <c r="I22" s="197"/>
      <c r="J22" s="183"/>
    </row>
    <row r="23" spans="1:10" ht="21">
      <c r="A23" s="319" t="s">
        <v>160</v>
      </c>
      <c r="B23" s="320"/>
      <c r="C23" s="320"/>
      <c r="D23" s="320"/>
      <c r="E23" s="320"/>
      <c r="F23" s="320"/>
      <c r="G23" s="320"/>
      <c r="H23" s="321"/>
      <c r="I23" s="198"/>
      <c r="J23" s="183"/>
    </row>
    <row r="24" spans="1:11" ht="21.75" thickBot="1">
      <c r="A24" s="5"/>
      <c r="B24" s="5"/>
      <c r="C24" s="199"/>
      <c r="D24" s="199"/>
      <c r="E24" s="199"/>
      <c r="F24" s="199"/>
      <c r="G24" s="199"/>
      <c r="H24" s="156" t="s">
        <v>161</v>
      </c>
      <c r="I24" s="200"/>
      <c r="J24" s="199"/>
      <c r="K24" s="5"/>
    </row>
    <row r="25" spans="1:11" ht="21.75" thickTop="1">
      <c r="A25" s="5"/>
      <c r="B25" s="5"/>
      <c r="C25" s="5"/>
      <c r="D25" s="5"/>
      <c r="E25" s="310" t="s">
        <v>208</v>
      </c>
      <c r="F25" s="310"/>
      <c r="G25" s="310"/>
      <c r="H25" s="310"/>
      <c r="I25" s="5"/>
      <c r="J25" s="5"/>
      <c r="K25" s="5"/>
    </row>
    <row r="26" spans="1:11" ht="21">
      <c r="A26" s="5"/>
      <c r="B26" s="5"/>
      <c r="C26" s="5"/>
      <c r="D26" s="5"/>
      <c r="E26" s="310" t="s">
        <v>162</v>
      </c>
      <c r="F26" s="310"/>
      <c r="G26" s="310"/>
      <c r="H26" s="310"/>
      <c r="I26" s="310"/>
      <c r="J26" s="5"/>
      <c r="K26" s="5"/>
    </row>
  </sheetData>
  <sheetProtection/>
  <mergeCells count="12">
    <mergeCell ref="A23:H23"/>
    <mergeCell ref="E25:H25"/>
    <mergeCell ref="E26:I26"/>
    <mergeCell ref="A1:J1"/>
    <mergeCell ref="A6:A7"/>
    <mergeCell ref="B6:B7"/>
    <mergeCell ref="C6:D6"/>
    <mergeCell ref="E6:F6"/>
    <mergeCell ref="G6:H6"/>
    <mergeCell ref="J6:J7"/>
    <mergeCell ref="A21:H21"/>
    <mergeCell ref="A22:H22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5.7109375" style="1" customWidth="1"/>
    <col min="2" max="2" width="35.140625" style="1" customWidth="1"/>
    <col min="3" max="7" width="10.7109375" style="1" customWidth="1"/>
    <col min="8" max="8" width="10.8515625" style="1" customWidth="1"/>
    <col min="9" max="9" width="12.421875" style="1" customWidth="1"/>
    <col min="10" max="16384" width="9.00390625" style="1" customWidth="1"/>
  </cols>
  <sheetData>
    <row r="1" spans="1:10" ht="26.25">
      <c r="A1" s="309" t="s">
        <v>184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23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1">
      <c r="A3" s="3" t="s">
        <v>209</v>
      </c>
      <c r="B3" s="3"/>
      <c r="C3" s="3"/>
      <c r="D3" s="3"/>
      <c r="E3" s="3"/>
      <c r="F3" s="3"/>
      <c r="G3" s="3"/>
      <c r="H3" s="3"/>
      <c r="I3" s="3"/>
      <c r="J3" s="3"/>
    </row>
    <row r="4" spans="1:10" ht="21">
      <c r="A4" s="3" t="s">
        <v>210</v>
      </c>
      <c r="B4" s="3"/>
      <c r="C4" s="3"/>
      <c r="D4" s="3"/>
      <c r="E4" s="3"/>
      <c r="F4" s="3"/>
      <c r="G4" s="3"/>
      <c r="H4" s="3"/>
      <c r="I4" s="3"/>
      <c r="J4" s="3"/>
    </row>
    <row r="5" spans="1:10" ht="21">
      <c r="A5" s="3" t="s">
        <v>211</v>
      </c>
      <c r="B5" s="3"/>
      <c r="C5" s="3"/>
      <c r="D5" s="3"/>
      <c r="E5" s="3"/>
      <c r="F5" s="3"/>
      <c r="G5" s="3"/>
      <c r="H5" s="3"/>
      <c r="I5" s="3"/>
      <c r="J5" s="3"/>
    </row>
    <row r="7" spans="1:10" ht="21">
      <c r="A7" s="312" t="s">
        <v>2</v>
      </c>
      <c r="B7" s="312" t="s">
        <v>154</v>
      </c>
      <c r="C7" s="313" t="s">
        <v>3</v>
      </c>
      <c r="D7" s="313"/>
      <c r="E7" s="313" t="s">
        <v>6</v>
      </c>
      <c r="F7" s="314"/>
      <c r="G7" s="314" t="s">
        <v>8</v>
      </c>
      <c r="H7" s="315"/>
      <c r="I7" s="184" t="s">
        <v>155</v>
      </c>
      <c r="J7" s="316" t="s">
        <v>156</v>
      </c>
    </row>
    <row r="8" spans="1:10" ht="21">
      <c r="A8" s="312"/>
      <c r="B8" s="312"/>
      <c r="C8" s="180" t="s">
        <v>4</v>
      </c>
      <c r="D8" s="180" t="s">
        <v>5</v>
      </c>
      <c r="E8" s="180" t="s">
        <v>46</v>
      </c>
      <c r="F8" s="181" t="s">
        <v>45</v>
      </c>
      <c r="G8" s="185" t="s">
        <v>46</v>
      </c>
      <c r="H8" s="186" t="s">
        <v>45</v>
      </c>
      <c r="I8" s="185" t="s">
        <v>157</v>
      </c>
      <c r="J8" s="316"/>
    </row>
    <row r="9" spans="1:10" ht="21">
      <c r="A9" s="231">
        <v>1</v>
      </c>
      <c r="B9" s="232" t="s">
        <v>212</v>
      </c>
      <c r="C9" s="7">
        <v>64</v>
      </c>
      <c r="D9" s="7" t="s">
        <v>25</v>
      </c>
      <c r="E9" s="233">
        <v>2816.84</v>
      </c>
      <c r="F9" s="233">
        <v>180277.76</v>
      </c>
      <c r="G9" s="234">
        <v>2381.06</v>
      </c>
      <c r="H9" s="235">
        <v>152387.84</v>
      </c>
      <c r="I9" s="233">
        <f>(F9+H9)</f>
        <v>332665.6</v>
      </c>
      <c r="J9" s="192"/>
    </row>
    <row r="10" spans="1:10" ht="21">
      <c r="A10" s="193">
        <v>2</v>
      </c>
      <c r="B10" s="194" t="s">
        <v>213</v>
      </c>
      <c r="C10" s="193">
        <v>1</v>
      </c>
      <c r="D10" s="193" t="s">
        <v>63</v>
      </c>
      <c r="E10" s="234">
        <v>32926.65</v>
      </c>
      <c r="F10" s="234">
        <v>32926.65</v>
      </c>
      <c r="G10" s="234">
        <v>9087.06</v>
      </c>
      <c r="H10" s="234">
        <v>9087.06</v>
      </c>
      <c r="I10" s="236">
        <f>(F10+H10)</f>
        <v>42013.71</v>
      </c>
      <c r="J10" s="193"/>
    </row>
    <row r="11" spans="1:10" ht="21">
      <c r="A11" s="4">
        <v>3</v>
      </c>
      <c r="B11" s="2" t="s">
        <v>214</v>
      </c>
      <c r="C11" s="4">
        <v>227</v>
      </c>
      <c r="D11" s="4" t="s">
        <v>60</v>
      </c>
      <c r="E11" s="236">
        <v>549.78</v>
      </c>
      <c r="F11" s="236">
        <v>124800.06</v>
      </c>
      <c r="G11" s="236">
        <v>112.04</v>
      </c>
      <c r="H11" s="236">
        <v>25433.08</v>
      </c>
      <c r="I11" s="236">
        <f>(F11+H11)</f>
        <v>150233.14</v>
      </c>
      <c r="J11" s="4"/>
    </row>
    <row r="12" spans="1:10" ht="21">
      <c r="A12" s="193">
        <v>4</v>
      </c>
      <c r="B12" s="2" t="s">
        <v>215</v>
      </c>
      <c r="C12" s="4">
        <v>50</v>
      </c>
      <c r="D12" s="4" t="s">
        <v>60</v>
      </c>
      <c r="E12" s="236">
        <v>1198.65</v>
      </c>
      <c r="F12" s="236">
        <v>59932.5</v>
      </c>
      <c r="G12" s="236">
        <v>302.03</v>
      </c>
      <c r="H12" s="236">
        <v>15101.5</v>
      </c>
      <c r="I12" s="236">
        <f>(F12+H12)</f>
        <v>75034</v>
      </c>
      <c r="J12" s="4"/>
    </row>
    <row r="13" spans="1:10" ht="21">
      <c r="A13" s="4"/>
      <c r="B13" s="2"/>
      <c r="C13" s="4"/>
      <c r="D13" s="4"/>
      <c r="E13" s="236"/>
      <c r="F13" s="236"/>
      <c r="G13" s="236"/>
      <c r="H13" s="236"/>
      <c r="I13" s="234"/>
      <c r="J13" s="4"/>
    </row>
    <row r="14" spans="1:10" ht="21">
      <c r="A14" s="193"/>
      <c r="B14" s="2"/>
      <c r="C14" s="4"/>
      <c r="D14" s="4"/>
      <c r="E14" s="8"/>
      <c r="F14" s="8"/>
      <c r="G14" s="4"/>
      <c r="H14" s="8"/>
      <c r="I14" s="8"/>
      <c r="J14" s="4"/>
    </row>
    <row r="15" spans="1:10" ht="21">
      <c r="A15" s="4"/>
      <c r="B15" s="2"/>
      <c r="C15" s="4"/>
      <c r="D15" s="4"/>
      <c r="E15" s="8"/>
      <c r="F15" s="8"/>
      <c r="G15" s="4"/>
      <c r="H15" s="8"/>
      <c r="I15" s="8"/>
      <c r="J15" s="4"/>
    </row>
    <row r="16" spans="1:10" ht="21">
      <c r="A16" s="193"/>
      <c r="B16" s="2"/>
      <c r="C16" s="4"/>
      <c r="D16" s="4"/>
      <c r="E16" s="8"/>
      <c r="F16" s="8"/>
      <c r="G16" s="4"/>
      <c r="H16" s="8"/>
      <c r="I16" s="8"/>
      <c r="J16" s="4"/>
    </row>
    <row r="17" spans="1:10" ht="21">
      <c r="A17" s="4"/>
      <c r="B17" s="2"/>
      <c r="C17" s="4"/>
      <c r="D17" s="4"/>
      <c r="E17" s="8"/>
      <c r="F17" s="8"/>
      <c r="G17" s="4"/>
      <c r="H17" s="8"/>
      <c r="I17" s="8"/>
      <c r="J17" s="4"/>
    </row>
    <row r="18" spans="1:10" ht="21">
      <c r="A18" s="4"/>
      <c r="B18" s="2"/>
      <c r="C18" s="4"/>
      <c r="D18" s="4"/>
      <c r="E18" s="8"/>
      <c r="F18" s="8"/>
      <c r="G18" s="4"/>
      <c r="H18" s="8"/>
      <c r="I18" s="8"/>
      <c r="J18" s="4"/>
    </row>
    <row r="19" spans="1:10" ht="21">
      <c r="A19" s="4"/>
      <c r="B19" s="2"/>
      <c r="C19" s="4"/>
      <c r="D19" s="4"/>
      <c r="E19" s="8"/>
      <c r="F19" s="8"/>
      <c r="G19" s="4"/>
      <c r="H19" s="8"/>
      <c r="I19" s="8"/>
      <c r="J19" s="4"/>
    </row>
    <row r="20" spans="1:10" ht="21">
      <c r="A20" s="4"/>
      <c r="B20" s="2"/>
      <c r="C20" s="4"/>
      <c r="D20" s="4"/>
      <c r="E20" s="8"/>
      <c r="F20" s="8"/>
      <c r="G20" s="4"/>
      <c r="H20" s="4"/>
      <c r="I20" s="8"/>
      <c r="J20" s="4"/>
    </row>
    <row r="21" spans="1:10" ht="21">
      <c r="A21" s="317" t="s">
        <v>158</v>
      </c>
      <c r="B21" s="317"/>
      <c r="C21" s="317"/>
      <c r="D21" s="317"/>
      <c r="E21" s="317"/>
      <c r="F21" s="317"/>
      <c r="G21" s="317"/>
      <c r="H21" s="317"/>
      <c r="I21" s="237">
        <f>SUM(I9:I20)</f>
        <v>599946.45</v>
      </c>
      <c r="J21" s="183"/>
    </row>
    <row r="22" spans="1:10" ht="21">
      <c r="A22" s="318" t="s">
        <v>207</v>
      </c>
      <c r="B22" s="318"/>
      <c r="C22" s="318"/>
      <c r="D22" s="318"/>
      <c r="E22" s="318"/>
      <c r="F22" s="318"/>
      <c r="G22" s="318"/>
      <c r="H22" s="318"/>
      <c r="I22" s="238">
        <v>1.2726</v>
      </c>
      <c r="J22" s="183"/>
    </row>
    <row r="23" spans="1:10" ht="21">
      <c r="A23" s="319" t="s">
        <v>160</v>
      </c>
      <c r="B23" s="320"/>
      <c r="C23" s="320"/>
      <c r="D23" s="320"/>
      <c r="E23" s="320"/>
      <c r="F23" s="320"/>
      <c r="G23" s="320"/>
      <c r="H23" s="321"/>
      <c r="I23" s="239">
        <f>I21*1.2726</f>
        <v>763491.8522699999</v>
      </c>
      <c r="J23" s="183"/>
    </row>
    <row r="24" spans="1:11" ht="21.75" thickBot="1">
      <c r="A24" s="5"/>
      <c r="B24" s="5"/>
      <c r="C24" s="199"/>
      <c r="D24" s="199"/>
      <c r="E24" s="322" t="s">
        <v>26</v>
      </c>
      <c r="F24" s="322"/>
      <c r="G24" s="322"/>
      <c r="H24" s="156" t="s">
        <v>161</v>
      </c>
      <c r="I24" s="200">
        <v>763400</v>
      </c>
      <c r="J24" s="199"/>
      <c r="K24" s="5"/>
    </row>
    <row r="25" spans="1:11" ht="21.75" thickTop="1">
      <c r="A25" s="5"/>
      <c r="B25" s="5"/>
      <c r="C25" s="5"/>
      <c r="D25" s="5"/>
      <c r="E25" s="310"/>
      <c r="F25" s="310"/>
      <c r="G25" s="310"/>
      <c r="H25" s="310"/>
      <c r="I25" s="5"/>
      <c r="J25" s="5"/>
      <c r="K25" s="5"/>
    </row>
    <row r="26" spans="1:11" ht="21">
      <c r="A26" s="5"/>
      <c r="B26" s="5"/>
      <c r="C26" s="5"/>
      <c r="D26" s="5"/>
      <c r="E26" s="310" t="s">
        <v>162</v>
      </c>
      <c r="F26" s="310"/>
      <c r="G26" s="310"/>
      <c r="H26" s="310"/>
      <c r="I26" s="310"/>
      <c r="J26" s="5"/>
      <c r="K26" s="5"/>
    </row>
  </sheetData>
  <sheetProtection/>
  <mergeCells count="14">
    <mergeCell ref="A1:J1"/>
    <mergeCell ref="A2:J2"/>
    <mergeCell ref="A7:A8"/>
    <mergeCell ref="B7:B8"/>
    <mergeCell ref="C7:D7"/>
    <mergeCell ref="E7:F7"/>
    <mergeCell ref="G7:H7"/>
    <mergeCell ref="J7:J8"/>
    <mergeCell ref="A21:H21"/>
    <mergeCell ref="A22:H22"/>
    <mergeCell ref="A23:H23"/>
    <mergeCell ref="E24:G24"/>
    <mergeCell ref="E25:H25"/>
    <mergeCell ref="E26:I26"/>
  </mergeCells>
  <printOptions/>
  <pageMargins left="0.7086614173228347" right="0.11811023622047245" top="0.15748031496062992" bottom="0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5.7109375" style="1" customWidth="1"/>
    <col min="2" max="2" width="34.421875" style="1" customWidth="1"/>
    <col min="3" max="8" width="10.7109375" style="1" customWidth="1"/>
    <col min="9" max="9" width="12.57421875" style="1" bestFit="1" customWidth="1"/>
    <col min="10" max="16384" width="9.00390625" style="1" customWidth="1"/>
  </cols>
  <sheetData>
    <row r="1" spans="1:10" ht="26.25">
      <c r="A1" s="309" t="s">
        <v>184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23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1">
      <c r="A3" s="3" t="s">
        <v>209</v>
      </c>
      <c r="B3" s="3"/>
      <c r="C3" s="3"/>
      <c r="D3" s="3"/>
      <c r="E3" s="3"/>
      <c r="F3" s="3"/>
      <c r="G3" s="3"/>
      <c r="H3" s="3"/>
      <c r="I3" s="3"/>
      <c r="J3" s="3"/>
    </row>
    <row r="4" spans="1:10" ht="2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</row>
    <row r="5" spans="1:10" ht="21">
      <c r="A5" s="3" t="s">
        <v>217</v>
      </c>
      <c r="B5" s="3"/>
      <c r="C5" s="3"/>
      <c r="D5" s="3"/>
      <c r="E5" s="3"/>
      <c r="F5" s="3"/>
      <c r="G5" s="3"/>
      <c r="H5" s="3"/>
      <c r="I5" s="3"/>
      <c r="J5" s="3"/>
    </row>
    <row r="7" spans="1:10" ht="21">
      <c r="A7" s="312" t="s">
        <v>2</v>
      </c>
      <c r="B7" s="312" t="s">
        <v>154</v>
      </c>
      <c r="C7" s="313" t="s">
        <v>3</v>
      </c>
      <c r="D7" s="313"/>
      <c r="E7" s="313" t="s">
        <v>6</v>
      </c>
      <c r="F7" s="314"/>
      <c r="G7" s="314" t="s">
        <v>8</v>
      </c>
      <c r="H7" s="315"/>
      <c r="I7" s="184" t="s">
        <v>155</v>
      </c>
      <c r="J7" s="316" t="s">
        <v>156</v>
      </c>
    </row>
    <row r="8" spans="1:10" ht="21">
      <c r="A8" s="312"/>
      <c r="B8" s="312"/>
      <c r="C8" s="180" t="s">
        <v>4</v>
      </c>
      <c r="D8" s="180" t="s">
        <v>5</v>
      </c>
      <c r="E8" s="180" t="s">
        <v>46</v>
      </c>
      <c r="F8" s="181" t="s">
        <v>45</v>
      </c>
      <c r="G8" s="185" t="s">
        <v>46</v>
      </c>
      <c r="H8" s="186" t="s">
        <v>45</v>
      </c>
      <c r="I8" s="185" t="s">
        <v>157</v>
      </c>
      <c r="J8" s="316"/>
    </row>
    <row r="9" spans="1:10" ht="21">
      <c r="A9" s="231">
        <v>1</v>
      </c>
      <c r="B9" s="232" t="s">
        <v>218</v>
      </c>
      <c r="C9" s="7">
        <v>80</v>
      </c>
      <c r="D9" s="7" t="s">
        <v>60</v>
      </c>
      <c r="E9" s="233">
        <v>1287.12</v>
      </c>
      <c r="F9" s="233">
        <v>102969.6</v>
      </c>
      <c r="G9" s="234">
        <v>370.13</v>
      </c>
      <c r="H9" s="235">
        <v>29610.4</v>
      </c>
      <c r="I9" s="233">
        <f>(F9+H9)</f>
        <v>132580</v>
      </c>
      <c r="J9" s="192"/>
    </row>
    <row r="10" spans="1:10" ht="21">
      <c r="A10" s="193">
        <v>2</v>
      </c>
      <c r="B10" s="194" t="s">
        <v>219</v>
      </c>
      <c r="C10" s="193">
        <v>1</v>
      </c>
      <c r="D10" s="193" t="s">
        <v>63</v>
      </c>
      <c r="E10" s="234">
        <v>30510.48</v>
      </c>
      <c r="F10" s="234">
        <v>30510.48</v>
      </c>
      <c r="G10" s="234">
        <v>4214.12</v>
      </c>
      <c r="H10" s="234">
        <v>4214.12</v>
      </c>
      <c r="I10" s="234">
        <f>(F10+H10)</f>
        <v>34724.6</v>
      </c>
      <c r="J10" s="193"/>
    </row>
    <row r="11" spans="1:10" ht="21">
      <c r="A11" s="4"/>
      <c r="B11" s="2"/>
      <c r="C11" s="4"/>
      <c r="D11" s="4"/>
      <c r="E11" s="236"/>
      <c r="F11" s="236"/>
      <c r="G11" s="236"/>
      <c r="H11" s="236"/>
      <c r="I11" s="236"/>
      <c r="J11" s="4"/>
    </row>
    <row r="12" spans="1:10" ht="21">
      <c r="A12" s="193"/>
      <c r="B12" s="2"/>
      <c r="C12" s="4"/>
      <c r="D12" s="4"/>
      <c r="E12" s="236"/>
      <c r="F12" s="236"/>
      <c r="G12" s="236"/>
      <c r="H12" s="236"/>
      <c r="I12" s="236"/>
      <c r="J12" s="4"/>
    </row>
    <row r="13" spans="1:10" ht="21">
      <c r="A13" s="193"/>
      <c r="B13" s="2"/>
      <c r="C13" s="4"/>
      <c r="D13" s="4"/>
      <c r="E13" s="8"/>
      <c r="F13" s="8"/>
      <c r="G13" s="4"/>
      <c r="H13" s="8"/>
      <c r="I13" s="8"/>
      <c r="J13" s="4"/>
    </row>
    <row r="14" spans="1:10" ht="21">
      <c r="A14" s="4"/>
      <c r="B14" s="2"/>
      <c r="C14" s="4"/>
      <c r="D14" s="4"/>
      <c r="E14" s="8"/>
      <c r="F14" s="8"/>
      <c r="G14" s="4"/>
      <c r="H14" s="8"/>
      <c r="I14" s="8"/>
      <c r="J14" s="4"/>
    </row>
    <row r="15" spans="1:10" ht="21">
      <c r="A15" s="193"/>
      <c r="B15" s="2"/>
      <c r="C15" s="4"/>
      <c r="D15" s="4"/>
      <c r="E15" s="8"/>
      <c r="F15" s="8"/>
      <c r="G15" s="4"/>
      <c r="H15" s="8"/>
      <c r="I15" s="8"/>
      <c r="J15" s="4"/>
    </row>
    <row r="16" spans="1:10" ht="21">
      <c r="A16" s="4"/>
      <c r="B16" s="2"/>
      <c r="C16" s="4"/>
      <c r="D16" s="4"/>
      <c r="E16" s="8"/>
      <c r="F16" s="8"/>
      <c r="G16" s="4"/>
      <c r="H16" s="8"/>
      <c r="I16" s="8"/>
      <c r="J16" s="4"/>
    </row>
    <row r="17" spans="1:10" ht="21">
      <c r="A17" s="193"/>
      <c r="B17" s="2"/>
      <c r="C17" s="4"/>
      <c r="D17" s="4"/>
      <c r="E17" s="8"/>
      <c r="F17" s="8"/>
      <c r="G17" s="4"/>
      <c r="H17" s="8"/>
      <c r="I17" s="8"/>
      <c r="J17" s="4"/>
    </row>
    <row r="18" spans="1:10" ht="21">
      <c r="A18" s="4"/>
      <c r="B18" s="2"/>
      <c r="C18" s="4"/>
      <c r="D18" s="4"/>
      <c r="E18" s="8"/>
      <c r="F18" s="8"/>
      <c r="G18" s="4"/>
      <c r="H18" s="8"/>
      <c r="I18" s="8"/>
      <c r="J18" s="4"/>
    </row>
    <row r="19" spans="1:10" ht="21">
      <c r="A19" s="4"/>
      <c r="B19" s="2"/>
      <c r="C19" s="4"/>
      <c r="D19" s="4"/>
      <c r="E19" s="8"/>
      <c r="F19" s="8"/>
      <c r="G19" s="4"/>
      <c r="H19" s="8"/>
      <c r="I19" s="8"/>
      <c r="J19" s="4"/>
    </row>
    <row r="20" spans="1:10" ht="21">
      <c r="A20" s="4"/>
      <c r="B20" s="2"/>
      <c r="C20" s="4"/>
      <c r="D20" s="4"/>
      <c r="E20" s="8"/>
      <c r="F20" s="8"/>
      <c r="G20" s="4"/>
      <c r="H20" s="8"/>
      <c r="I20" s="8"/>
      <c r="J20" s="4"/>
    </row>
    <row r="21" spans="1:10" ht="21">
      <c r="A21" s="4"/>
      <c r="B21" s="2"/>
      <c r="C21" s="4"/>
      <c r="D21" s="4"/>
      <c r="E21" s="8"/>
      <c r="F21" s="8"/>
      <c r="G21" s="4"/>
      <c r="H21" s="4"/>
      <c r="I21" s="8"/>
      <c r="J21" s="4"/>
    </row>
    <row r="22" spans="1:10" ht="21">
      <c r="A22" s="317" t="s">
        <v>158</v>
      </c>
      <c r="B22" s="317"/>
      <c r="C22" s="317"/>
      <c r="D22" s="317"/>
      <c r="E22" s="317"/>
      <c r="F22" s="317"/>
      <c r="G22" s="317"/>
      <c r="H22" s="317"/>
      <c r="I22" s="237">
        <f>SUM(I9:I21)</f>
        <v>167304.6</v>
      </c>
      <c r="J22" s="183"/>
    </row>
    <row r="23" spans="1:10" ht="21">
      <c r="A23" s="318" t="s">
        <v>207</v>
      </c>
      <c r="B23" s="318"/>
      <c r="C23" s="318"/>
      <c r="D23" s="318"/>
      <c r="E23" s="318"/>
      <c r="F23" s="318"/>
      <c r="G23" s="318"/>
      <c r="H23" s="318"/>
      <c r="I23" s="238">
        <v>1.2726</v>
      </c>
      <c r="J23" s="183"/>
    </row>
    <row r="24" spans="1:10" ht="21">
      <c r="A24" s="319" t="s">
        <v>160</v>
      </c>
      <c r="B24" s="320"/>
      <c r="C24" s="320"/>
      <c r="D24" s="320"/>
      <c r="E24" s="320"/>
      <c r="F24" s="320"/>
      <c r="G24" s="320"/>
      <c r="H24" s="321"/>
      <c r="I24" s="239">
        <v>212911.84</v>
      </c>
      <c r="J24" s="183"/>
    </row>
    <row r="25" spans="1:11" ht="21.75" thickBot="1">
      <c r="A25" s="5"/>
      <c r="B25" s="5"/>
      <c r="C25" s="199"/>
      <c r="D25" s="199"/>
      <c r="E25" s="322" t="s">
        <v>26</v>
      </c>
      <c r="F25" s="322"/>
      <c r="G25" s="322"/>
      <c r="H25" s="156" t="s">
        <v>161</v>
      </c>
      <c r="I25" s="200">
        <v>212900</v>
      </c>
      <c r="J25" s="199"/>
      <c r="K25" s="5"/>
    </row>
    <row r="26" spans="1:11" ht="16.5" customHeight="1" thickTop="1">
      <c r="A26" s="5"/>
      <c r="B26" s="5"/>
      <c r="C26" s="5"/>
      <c r="D26" s="5"/>
      <c r="H26" s="5"/>
      <c r="I26" s="5"/>
      <c r="J26" s="5"/>
      <c r="K26" s="5"/>
    </row>
    <row r="27" spans="1:11" ht="21">
      <c r="A27" s="5"/>
      <c r="B27" s="5"/>
      <c r="C27" s="5"/>
      <c r="D27" s="5"/>
      <c r="E27" s="310" t="s">
        <v>162</v>
      </c>
      <c r="F27" s="310"/>
      <c r="G27" s="310"/>
      <c r="H27" s="310"/>
      <c r="I27" s="310"/>
      <c r="J27" s="5"/>
      <c r="K27" s="5"/>
    </row>
  </sheetData>
  <sheetProtection/>
  <mergeCells count="13">
    <mergeCell ref="A22:H22"/>
    <mergeCell ref="A23:H23"/>
    <mergeCell ref="A24:H24"/>
    <mergeCell ref="E25:G25"/>
    <mergeCell ref="E27:I27"/>
    <mergeCell ref="A1:J1"/>
    <mergeCell ref="A2:J2"/>
    <mergeCell ref="A7:A8"/>
    <mergeCell ref="B7:B8"/>
    <mergeCell ref="C7:D7"/>
    <mergeCell ref="E7:F7"/>
    <mergeCell ref="G7:H7"/>
    <mergeCell ref="J7:J8"/>
  </mergeCells>
  <printOptions/>
  <pageMargins left="0.7086614173228347" right="0.31496062992125984" top="0.15748031496062992" bottom="0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5.7109375" style="1" customWidth="1"/>
    <col min="2" max="2" width="37.57421875" style="1" customWidth="1"/>
    <col min="3" max="8" width="10.7109375" style="1" customWidth="1"/>
    <col min="9" max="9" width="11.28125" style="1" bestFit="1" customWidth="1"/>
    <col min="10" max="16384" width="9.00390625" style="1" customWidth="1"/>
  </cols>
  <sheetData>
    <row r="1" spans="1:10" ht="26.25">
      <c r="A1" s="309" t="s">
        <v>184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23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1">
      <c r="A3" s="3" t="s">
        <v>209</v>
      </c>
      <c r="B3" s="3"/>
      <c r="C3" s="3"/>
      <c r="D3" s="3"/>
      <c r="E3" s="3"/>
      <c r="F3" s="3"/>
      <c r="G3" s="3"/>
      <c r="H3" s="3"/>
      <c r="I3" s="3"/>
      <c r="J3" s="3"/>
    </row>
    <row r="4" spans="1:10" ht="21">
      <c r="A4" s="3" t="s">
        <v>220</v>
      </c>
      <c r="B4" s="3"/>
      <c r="C4" s="3"/>
      <c r="D4" s="3"/>
      <c r="E4" s="3"/>
      <c r="F4" s="3"/>
      <c r="G4" s="3"/>
      <c r="H4" s="3"/>
      <c r="I4" s="3"/>
      <c r="J4" s="3"/>
    </row>
    <row r="5" spans="1:10" ht="21">
      <c r="A5" s="3" t="s">
        <v>221</v>
      </c>
      <c r="B5" s="3"/>
      <c r="C5" s="3"/>
      <c r="D5" s="3"/>
      <c r="E5" s="3"/>
      <c r="F5" s="3"/>
      <c r="G5" s="3"/>
      <c r="H5" s="3"/>
      <c r="I5" s="3"/>
      <c r="J5" s="3"/>
    </row>
    <row r="7" spans="1:10" ht="21">
      <c r="A7" s="312" t="s">
        <v>2</v>
      </c>
      <c r="B7" s="312" t="s">
        <v>154</v>
      </c>
      <c r="C7" s="313" t="s">
        <v>3</v>
      </c>
      <c r="D7" s="313"/>
      <c r="E7" s="313" t="s">
        <v>6</v>
      </c>
      <c r="F7" s="314"/>
      <c r="G7" s="314" t="s">
        <v>8</v>
      </c>
      <c r="H7" s="315"/>
      <c r="I7" s="184" t="s">
        <v>155</v>
      </c>
      <c r="J7" s="316" t="s">
        <v>156</v>
      </c>
    </row>
    <row r="8" spans="1:10" ht="21">
      <c r="A8" s="312"/>
      <c r="B8" s="312"/>
      <c r="C8" s="180" t="s">
        <v>4</v>
      </c>
      <c r="D8" s="180" t="s">
        <v>5</v>
      </c>
      <c r="E8" s="180" t="s">
        <v>46</v>
      </c>
      <c r="F8" s="181" t="s">
        <v>45</v>
      </c>
      <c r="G8" s="185" t="s">
        <v>46</v>
      </c>
      <c r="H8" s="186" t="s">
        <v>45</v>
      </c>
      <c r="I8" s="185" t="s">
        <v>157</v>
      </c>
      <c r="J8" s="316"/>
    </row>
    <row r="9" spans="1:10" ht="21">
      <c r="A9" s="231">
        <v>1</v>
      </c>
      <c r="B9" s="232" t="s">
        <v>222</v>
      </c>
      <c r="C9" s="7">
        <v>180</v>
      </c>
      <c r="D9" s="7" t="s">
        <v>60</v>
      </c>
      <c r="E9" s="233">
        <v>1043</v>
      </c>
      <c r="F9" s="233">
        <v>187740</v>
      </c>
      <c r="G9" s="234">
        <v>346.5</v>
      </c>
      <c r="H9" s="235">
        <v>62370</v>
      </c>
      <c r="I9" s="236">
        <f>(F9+H9)</f>
        <v>250110</v>
      </c>
      <c r="J9" s="192"/>
    </row>
    <row r="10" spans="1:10" ht="21">
      <c r="A10" s="193">
        <v>2</v>
      </c>
      <c r="B10" s="194" t="s">
        <v>223</v>
      </c>
      <c r="C10" s="193">
        <v>70</v>
      </c>
      <c r="D10" s="193" t="s">
        <v>60</v>
      </c>
      <c r="E10" s="234">
        <v>2553.72</v>
      </c>
      <c r="F10" s="234">
        <v>178760.4</v>
      </c>
      <c r="G10" s="234">
        <v>702.22</v>
      </c>
      <c r="H10" s="234">
        <v>49155.4</v>
      </c>
      <c r="I10" s="236">
        <f>(F10+H10)</f>
        <v>227915.8</v>
      </c>
      <c r="J10" s="193"/>
    </row>
    <row r="11" spans="1:10" ht="21">
      <c r="A11" s="4"/>
      <c r="B11" s="2"/>
      <c r="C11" s="4"/>
      <c r="D11" s="4"/>
      <c r="E11" s="236"/>
      <c r="F11" s="236"/>
      <c r="G11" s="236"/>
      <c r="H11" s="236"/>
      <c r="I11" s="236"/>
      <c r="J11" s="4"/>
    </row>
    <row r="12" spans="1:10" ht="21">
      <c r="A12" s="193"/>
      <c r="B12" s="2"/>
      <c r="C12" s="4"/>
      <c r="D12" s="4"/>
      <c r="E12" s="8"/>
      <c r="F12" s="8"/>
      <c r="G12" s="4"/>
      <c r="H12" s="8"/>
      <c r="I12" s="8"/>
      <c r="J12" s="4"/>
    </row>
    <row r="13" spans="1:10" ht="21">
      <c r="A13" s="193"/>
      <c r="B13" s="2"/>
      <c r="C13" s="4"/>
      <c r="D13" s="4"/>
      <c r="E13" s="8"/>
      <c r="F13" s="8"/>
      <c r="G13" s="4"/>
      <c r="H13" s="8"/>
      <c r="I13" s="8"/>
      <c r="J13" s="4"/>
    </row>
    <row r="14" spans="1:10" ht="21">
      <c r="A14" s="4"/>
      <c r="B14" s="2"/>
      <c r="C14" s="4"/>
      <c r="D14" s="4"/>
      <c r="E14" s="8"/>
      <c r="F14" s="8"/>
      <c r="G14" s="4"/>
      <c r="H14" s="8"/>
      <c r="I14" s="8"/>
      <c r="J14" s="4"/>
    </row>
    <row r="15" spans="1:10" ht="21">
      <c r="A15" s="193"/>
      <c r="B15" s="2"/>
      <c r="C15" s="4"/>
      <c r="D15" s="4"/>
      <c r="E15" s="8"/>
      <c r="F15" s="8"/>
      <c r="G15" s="4"/>
      <c r="H15" s="8"/>
      <c r="I15" s="8"/>
      <c r="J15" s="4"/>
    </row>
    <row r="16" spans="1:10" ht="21">
      <c r="A16" s="4"/>
      <c r="B16" s="2"/>
      <c r="C16" s="4"/>
      <c r="D16" s="4"/>
      <c r="E16" s="8"/>
      <c r="F16" s="8"/>
      <c r="G16" s="4"/>
      <c r="H16" s="8"/>
      <c r="I16" s="8"/>
      <c r="J16" s="4"/>
    </row>
    <row r="17" spans="1:10" ht="21">
      <c r="A17" s="4"/>
      <c r="B17" s="2"/>
      <c r="C17" s="4"/>
      <c r="D17" s="4"/>
      <c r="E17" s="8"/>
      <c r="F17" s="8"/>
      <c r="G17" s="4"/>
      <c r="H17" s="8"/>
      <c r="I17" s="8"/>
      <c r="J17" s="4"/>
    </row>
    <row r="18" spans="1:10" ht="21">
      <c r="A18" s="4"/>
      <c r="B18" s="2"/>
      <c r="C18" s="4"/>
      <c r="D18" s="4"/>
      <c r="E18" s="8"/>
      <c r="F18" s="8"/>
      <c r="G18" s="4"/>
      <c r="H18" s="8"/>
      <c r="I18" s="8"/>
      <c r="J18" s="4"/>
    </row>
    <row r="19" spans="1:10" ht="21">
      <c r="A19" s="4"/>
      <c r="B19" s="2"/>
      <c r="C19" s="4"/>
      <c r="D19" s="4"/>
      <c r="E19" s="8"/>
      <c r="F19" s="8"/>
      <c r="G19" s="4"/>
      <c r="H19" s="4"/>
      <c r="I19" s="8"/>
      <c r="J19" s="4"/>
    </row>
    <row r="20" spans="1:10" ht="21">
      <c r="A20" s="317" t="s">
        <v>158</v>
      </c>
      <c r="B20" s="317"/>
      <c r="C20" s="317"/>
      <c r="D20" s="317"/>
      <c r="E20" s="317"/>
      <c r="F20" s="317"/>
      <c r="G20" s="317"/>
      <c r="H20" s="317"/>
      <c r="I20" s="237">
        <f>SUM(I9:I19)</f>
        <v>478025.8</v>
      </c>
      <c r="J20" s="183"/>
    </row>
    <row r="21" spans="1:10" ht="21">
      <c r="A21" s="318" t="s">
        <v>207</v>
      </c>
      <c r="B21" s="318"/>
      <c r="C21" s="318"/>
      <c r="D21" s="318"/>
      <c r="E21" s="318"/>
      <c r="F21" s="318"/>
      <c r="G21" s="318"/>
      <c r="H21" s="318"/>
      <c r="I21" s="238">
        <v>1.2726</v>
      </c>
      <c r="J21" s="183"/>
    </row>
    <row r="22" spans="1:10" ht="21">
      <c r="A22" s="319" t="s">
        <v>160</v>
      </c>
      <c r="B22" s="320"/>
      <c r="C22" s="320"/>
      <c r="D22" s="320"/>
      <c r="E22" s="320"/>
      <c r="F22" s="320"/>
      <c r="G22" s="320"/>
      <c r="H22" s="321"/>
      <c r="I22" s="239">
        <v>608335.64</v>
      </c>
      <c r="J22" s="183"/>
    </row>
    <row r="23" spans="1:11" ht="21.75" thickBot="1">
      <c r="A23" s="5"/>
      <c r="B23" s="5"/>
      <c r="C23" s="199"/>
      <c r="D23" s="199"/>
      <c r="E23" s="310" t="s">
        <v>26</v>
      </c>
      <c r="F23" s="310"/>
      <c r="G23" s="310"/>
      <c r="H23" s="156" t="s">
        <v>161</v>
      </c>
      <c r="I23" s="200">
        <v>608300</v>
      </c>
      <c r="J23" s="199"/>
      <c r="K23" s="5"/>
    </row>
    <row r="24" spans="1:11" ht="21.75" thickTop="1">
      <c r="A24" s="5"/>
      <c r="B24" s="5"/>
      <c r="C24" s="5"/>
      <c r="D24" s="5"/>
      <c r="H24" s="5"/>
      <c r="I24" s="5"/>
      <c r="J24" s="5"/>
      <c r="K24" s="5"/>
    </row>
    <row r="25" spans="1:11" ht="21">
      <c r="A25" s="5"/>
      <c r="B25" s="5"/>
      <c r="C25" s="5"/>
      <c r="D25" s="5"/>
      <c r="E25" s="310" t="s">
        <v>162</v>
      </c>
      <c r="F25" s="310"/>
      <c r="G25" s="310"/>
      <c r="H25" s="310"/>
      <c r="I25" s="310"/>
      <c r="J25" s="5"/>
      <c r="K25" s="5"/>
    </row>
  </sheetData>
  <sheetProtection/>
  <mergeCells count="13">
    <mergeCell ref="A20:H20"/>
    <mergeCell ref="A21:H21"/>
    <mergeCell ref="A22:H22"/>
    <mergeCell ref="E23:G23"/>
    <mergeCell ref="E25:I25"/>
    <mergeCell ref="A1:J1"/>
    <mergeCell ref="A2:J2"/>
    <mergeCell ref="A7:A8"/>
    <mergeCell ref="B7:B8"/>
    <mergeCell ref="C7:D7"/>
    <mergeCell ref="E7:F7"/>
    <mergeCell ref="G7:H7"/>
    <mergeCell ref="J7:J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5.7109375" style="1" customWidth="1"/>
    <col min="2" max="2" width="32.00390625" style="1" customWidth="1"/>
    <col min="3" max="4" width="7.8515625" style="1" customWidth="1"/>
    <col min="5" max="9" width="10.7109375" style="1" customWidth="1"/>
    <col min="10" max="10" width="23.57421875" style="1" customWidth="1"/>
    <col min="11" max="16384" width="9.00390625" style="1" customWidth="1"/>
  </cols>
  <sheetData>
    <row r="1" spans="1:10" ht="23.25">
      <c r="A1" s="311" t="s">
        <v>225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3.25">
      <c r="A2" s="311" t="s">
        <v>226</v>
      </c>
      <c r="B2" s="311"/>
      <c r="C2" s="311"/>
      <c r="D2" s="311"/>
      <c r="E2" s="311"/>
      <c r="F2" s="311"/>
      <c r="G2" s="311"/>
      <c r="H2" s="311"/>
      <c r="I2" s="311"/>
      <c r="J2" s="311"/>
    </row>
    <row r="3" ht="12" customHeight="1"/>
    <row r="4" spans="1:10" ht="19.5" customHeight="1">
      <c r="A4" s="312" t="s">
        <v>2</v>
      </c>
      <c r="B4" s="312" t="s">
        <v>154</v>
      </c>
      <c r="C4" s="313" t="s">
        <v>3</v>
      </c>
      <c r="D4" s="313"/>
      <c r="E4" s="313" t="s">
        <v>6</v>
      </c>
      <c r="F4" s="314"/>
      <c r="G4" s="314" t="s">
        <v>8</v>
      </c>
      <c r="H4" s="315"/>
      <c r="I4" s="184" t="s">
        <v>155</v>
      </c>
      <c r="J4" s="316" t="s">
        <v>156</v>
      </c>
    </row>
    <row r="5" spans="1:10" ht="19.5" customHeight="1">
      <c r="A5" s="312"/>
      <c r="B5" s="312"/>
      <c r="C5" s="180" t="s">
        <v>4</v>
      </c>
      <c r="D5" s="180" t="s">
        <v>5</v>
      </c>
      <c r="E5" s="180" t="s">
        <v>46</v>
      </c>
      <c r="F5" s="181" t="s">
        <v>45</v>
      </c>
      <c r="G5" s="185" t="s">
        <v>46</v>
      </c>
      <c r="H5" s="186" t="s">
        <v>45</v>
      </c>
      <c r="I5" s="185" t="s">
        <v>157</v>
      </c>
      <c r="J5" s="316"/>
    </row>
    <row r="6" spans="1:10" ht="19.5" customHeight="1">
      <c r="A6" s="231">
        <v>1</v>
      </c>
      <c r="B6" s="232" t="s">
        <v>227</v>
      </c>
      <c r="C6" s="7">
        <v>1</v>
      </c>
      <c r="D6" s="7" t="s">
        <v>25</v>
      </c>
      <c r="E6" s="233">
        <v>1919.74</v>
      </c>
      <c r="F6" s="233">
        <v>1919.74</v>
      </c>
      <c r="G6" s="233">
        <v>2164.58</v>
      </c>
      <c r="H6" s="233">
        <v>2164.58</v>
      </c>
      <c r="I6" s="233">
        <f aca="true" t="shared" si="0" ref="I6:I26">(F6+H6)</f>
        <v>4084.3199999999997</v>
      </c>
      <c r="J6" s="231"/>
    </row>
    <row r="7" spans="1:10" ht="19.5" customHeight="1">
      <c r="A7" s="4"/>
      <c r="B7" s="2" t="s">
        <v>228</v>
      </c>
      <c r="C7" s="4">
        <v>1</v>
      </c>
      <c r="D7" s="4" t="s">
        <v>63</v>
      </c>
      <c r="E7" s="236">
        <v>6740.2</v>
      </c>
      <c r="F7" s="236">
        <v>6740.2</v>
      </c>
      <c r="G7" s="236">
        <v>3396.9</v>
      </c>
      <c r="H7" s="236">
        <v>3396.9</v>
      </c>
      <c r="I7" s="236">
        <f t="shared" si="0"/>
        <v>10137.1</v>
      </c>
      <c r="J7" s="4"/>
    </row>
    <row r="8" spans="1:10" ht="19.5" customHeight="1">
      <c r="A8" s="4">
        <v>2</v>
      </c>
      <c r="B8" s="2" t="s">
        <v>229</v>
      </c>
      <c r="C8" s="4">
        <v>1</v>
      </c>
      <c r="D8" s="4" t="s">
        <v>25</v>
      </c>
      <c r="E8" s="236">
        <v>2141.14</v>
      </c>
      <c r="F8" s="236">
        <v>2141.14</v>
      </c>
      <c r="G8" s="236">
        <v>2218.96</v>
      </c>
      <c r="H8" s="236">
        <v>2218.96</v>
      </c>
      <c r="I8" s="236">
        <f t="shared" si="0"/>
        <v>4360.1</v>
      </c>
      <c r="J8" s="4"/>
    </row>
    <row r="9" spans="1:10" ht="19.5" customHeight="1">
      <c r="A9" s="4"/>
      <c r="B9" s="2" t="s">
        <v>228</v>
      </c>
      <c r="C9" s="4">
        <v>1</v>
      </c>
      <c r="D9" s="4" t="s">
        <v>63</v>
      </c>
      <c r="E9" s="236">
        <v>10184</v>
      </c>
      <c r="F9" s="236">
        <v>10184</v>
      </c>
      <c r="G9" s="236">
        <v>5208.2</v>
      </c>
      <c r="H9" s="236">
        <v>5208.2</v>
      </c>
      <c r="I9" s="236">
        <f t="shared" si="0"/>
        <v>15392.2</v>
      </c>
      <c r="J9" s="4"/>
    </row>
    <row r="10" spans="1:10" ht="19.5" customHeight="1">
      <c r="A10" s="4">
        <v>3</v>
      </c>
      <c r="B10" s="2" t="s">
        <v>230</v>
      </c>
      <c r="C10" s="4">
        <v>1</v>
      </c>
      <c r="D10" s="4" t="s">
        <v>25</v>
      </c>
      <c r="E10" s="236">
        <v>2241.54</v>
      </c>
      <c r="F10" s="236">
        <v>2241.54</v>
      </c>
      <c r="G10" s="236">
        <v>2233.76</v>
      </c>
      <c r="H10" s="236">
        <v>2233.76</v>
      </c>
      <c r="I10" s="236">
        <f t="shared" si="0"/>
        <v>4475.3</v>
      </c>
      <c r="J10" s="4"/>
    </row>
    <row r="11" spans="1:10" ht="19.5" customHeight="1">
      <c r="A11" s="4"/>
      <c r="B11" s="2" t="s">
        <v>228</v>
      </c>
      <c r="C11" s="4">
        <v>1</v>
      </c>
      <c r="D11" s="4" t="s">
        <v>63</v>
      </c>
      <c r="E11" s="236">
        <v>16310</v>
      </c>
      <c r="F11" s="236">
        <v>16310</v>
      </c>
      <c r="G11" s="236">
        <v>4674</v>
      </c>
      <c r="H11" s="236">
        <v>4674</v>
      </c>
      <c r="I11" s="236">
        <f t="shared" si="0"/>
        <v>20984</v>
      </c>
      <c r="J11" s="4"/>
    </row>
    <row r="12" spans="1:10" ht="19.5" customHeight="1">
      <c r="A12" s="4">
        <v>4</v>
      </c>
      <c r="B12" s="2" t="s">
        <v>231</v>
      </c>
      <c r="C12" s="4">
        <v>1</v>
      </c>
      <c r="D12" s="4" t="s">
        <v>25</v>
      </c>
      <c r="E12" s="236">
        <v>2598.94</v>
      </c>
      <c r="F12" s="236">
        <v>2598.94</v>
      </c>
      <c r="G12" s="236">
        <v>2327.24</v>
      </c>
      <c r="H12" s="236">
        <v>2327.24</v>
      </c>
      <c r="I12" s="236">
        <f t="shared" si="0"/>
        <v>4926.18</v>
      </c>
      <c r="J12" s="4"/>
    </row>
    <row r="13" spans="1:10" ht="19.5" customHeight="1">
      <c r="A13" s="4"/>
      <c r="B13" s="2" t="s">
        <v>228</v>
      </c>
      <c r="C13" s="4">
        <v>1</v>
      </c>
      <c r="D13" s="4" t="s">
        <v>63</v>
      </c>
      <c r="E13" s="236">
        <v>29860.55</v>
      </c>
      <c r="F13" s="236">
        <v>29860.55</v>
      </c>
      <c r="G13" s="236">
        <v>8370.1</v>
      </c>
      <c r="H13" s="236">
        <v>8370.1</v>
      </c>
      <c r="I13" s="236">
        <f t="shared" si="0"/>
        <v>38230.65</v>
      </c>
      <c r="J13" s="4"/>
    </row>
    <row r="14" spans="1:10" ht="19.5" customHeight="1">
      <c r="A14" s="4"/>
      <c r="B14" s="2" t="s">
        <v>232</v>
      </c>
      <c r="C14" s="4">
        <v>1</v>
      </c>
      <c r="D14" s="4" t="s">
        <v>60</v>
      </c>
      <c r="E14" s="236">
        <v>549.78</v>
      </c>
      <c r="F14" s="236">
        <v>549.78</v>
      </c>
      <c r="G14" s="236">
        <v>112.04</v>
      </c>
      <c r="H14" s="236">
        <v>112.04</v>
      </c>
      <c r="I14" s="236">
        <f t="shared" si="0"/>
        <v>661.8199999999999</v>
      </c>
      <c r="J14" s="19" t="s">
        <v>233</v>
      </c>
    </row>
    <row r="15" spans="1:10" ht="19.5" customHeight="1">
      <c r="A15" s="4">
        <v>5</v>
      </c>
      <c r="B15" s="2" t="s">
        <v>234</v>
      </c>
      <c r="C15" s="4">
        <v>1</v>
      </c>
      <c r="D15" s="4" t="s">
        <v>25</v>
      </c>
      <c r="E15" s="236">
        <v>2816.84</v>
      </c>
      <c r="F15" s="236">
        <v>2816.84</v>
      </c>
      <c r="G15" s="236">
        <v>2381.06</v>
      </c>
      <c r="H15" s="236">
        <v>2381.06</v>
      </c>
      <c r="I15" s="236">
        <f t="shared" si="0"/>
        <v>5197.9</v>
      </c>
      <c r="J15" s="19"/>
    </row>
    <row r="16" spans="1:10" ht="19.5" customHeight="1">
      <c r="A16" s="4"/>
      <c r="B16" s="2" t="s">
        <v>228</v>
      </c>
      <c r="C16" s="4">
        <v>1</v>
      </c>
      <c r="D16" s="4" t="s">
        <v>63</v>
      </c>
      <c r="E16" s="236">
        <v>32926.65</v>
      </c>
      <c r="F16" s="236">
        <v>32926.65</v>
      </c>
      <c r="G16" s="236">
        <v>9087.06</v>
      </c>
      <c r="H16" s="236">
        <v>9087.06</v>
      </c>
      <c r="I16" s="236">
        <f t="shared" si="0"/>
        <v>42013.71</v>
      </c>
      <c r="J16" s="19"/>
    </row>
    <row r="17" spans="1:10" ht="19.5" customHeight="1">
      <c r="A17" s="4"/>
      <c r="B17" s="2" t="s">
        <v>232</v>
      </c>
      <c r="C17" s="4">
        <v>1</v>
      </c>
      <c r="D17" s="4" t="s">
        <v>60</v>
      </c>
      <c r="E17" s="236">
        <v>549.78</v>
      </c>
      <c r="F17" s="236">
        <v>549.78</v>
      </c>
      <c r="G17" s="236">
        <v>112.04</v>
      </c>
      <c r="H17" s="236">
        <v>112.04</v>
      </c>
      <c r="I17" s="236">
        <f t="shared" si="0"/>
        <v>661.8199999999999</v>
      </c>
      <c r="J17" s="19" t="s">
        <v>233</v>
      </c>
    </row>
    <row r="18" spans="1:10" ht="19.5" customHeight="1">
      <c r="A18" s="4">
        <v>6</v>
      </c>
      <c r="B18" s="2" t="s">
        <v>235</v>
      </c>
      <c r="C18" s="4">
        <v>1</v>
      </c>
      <c r="D18" s="4" t="s">
        <v>60</v>
      </c>
      <c r="E18" s="236">
        <v>1198.65</v>
      </c>
      <c r="F18" s="236">
        <v>1198.65</v>
      </c>
      <c r="G18" s="236">
        <v>302.03</v>
      </c>
      <c r="H18" s="236">
        <v>302.03</v>
      </c>
      <c r="I18" s="236">
        <f t="shared" si="0"/>
        <v>1500.68</v>
      </c>
      <c r="J18" s="4"/>
    </row>
    <row r="19" spans="1:10" ht="19.5" customHeight="1">
      <c r="A19" s="4">
        <v>7</v>
      </c>
      <c r="B19" s="2" t="s">
        <v>236</v>
      </c>
      <c r="C19" s="4">
        <v>1</v>
      </c>
      <c r="D19" s="4" t="s">
        <v>60</v>
      </c>
      <c r="E19" s="236">
        <v>0</v>
      </c>
      <c r="F19" s="236">
        <v>0</v>
      </c>
      <c r="G19" s="236">
        <v>333</v>
      </c>
      <c r="H19" s="236">
        <v>333</v>
      </c>
      <c r="I19" s="236">
        <f t="shared" si="0"/>
        <v>333</v>
      </c>
      <c r="J19" s="4"/>
    </row>
    <row r="20" spans="1:10" ht="19.5" customHeight="1">
      <c r="A20" s="4">
        <v>8</v>
      </c>
      <c r="B20" s="2" t="s">
        <v>222</v>
      </c>
      <c r="C20" s="4">
        <v>1</v>
      </c>
      <c r="D20" s="4" t="s">
        <v>60</v>
      </c>
      <c r="E20" s="236">
        <v>1043</v>
      </c>
      <c r="F20" s="236">
        <v>1043</v>
      </c>
      <c r="G20" s="236">
        <v>346.5</v>
      </c>
      <c r="H20" s="236">
        <v>346.5</v>
      </c>
      <c r="I20" s="236">
        <f t="shared" si="0"/>
        <v>1389.5</v>
      </c>
      <c r="J20" s="4"/>
    </row>
    <row r="21" spans="1:10" ht="19.5" customHeight="1">
      <c r="A21" s="4">
        <v>9</v>
      </c>
      <c r="B21" s="2" t="s">
        <v>237</v>
      </c>
      <c r="C21" s="4">
        <v>1</v>
      </c>
      <c r="D21" s="4" t="s">
        <v>60</v>
      </c>
      <c r="E21" s="236">
        <v>2553.72</v>
      </c>
      <c r="F21" s="236">
        <v>2553.72</v>
      </c>
      <c r="G21" s="236">
        <v>702.22</v>
      </c>
      <c r="H21" s="236">
        <v>702.22</v>
      </c>
      <c r="I21" s="236">
        <f t="shared" si="0"/>
        <v>3255.9399999999996</v>
      </c>
      <c r="J21" s="4"/>
    </row>
    <row r="22" spans="1:10" ht="19.5" customHeight="1">
      <c r="A22" s="4">
        <v>10</v>
      </c>
      <c r="B22" s="2" t="s">
        <v>238</v>
      </c>
      <c r="C22" s="4">
        <v>1</v>
      </c>
      <c r="D22" s="4" t="s">
        <v>60</v>
      </c>
      <c r="E22" s="236">
        <v>3017.72</v>
      </c>
      <c r="F22" s="236">
        <v>3017.72</v>
      </c>
      <c r="G22" s="236">
        <v>876.22</v>
      </c>
      <c r="H22" s="236">
        <v>876.22</v>
      </c>
      <c r="I22" s="236">
        <f t="shared" si="0"/>
        <v>3893.9399999999996</v>
      </c>
      <c r="J22" s="4"/>
    </row>
    <row r="23" spans="1:10" ht="19.5" customHeight="1">
      <c r="A23" s="4">
        <v>11</v>
      </c>
      <c r="B23" s="2" t="s">
        <v>218</v>
      </c>
      <c r="C23" s="4">
        <v>1</v>
      </c>
      <c r="D23" s="4" t="s">
        <v>60</v>
      </c>
      <c r="E23" s="240">
        <v>1287.12</v>
      </c>
      <c r="F23" s="240">
        <v>1287.12</v>
      </c>
      <c r="G23" s="56">
        <v>370.13</v>
      </c>
      <c r="H23" s="56">
        <v>370.13</v>
      </c>
      <c r="I23" s="240">
        <f t="shared" si="0"/>
        <v>1657.25</v>
      </c>
      <c r="J23" s="4"/>
    </row>
    <row r="24" spans="1:10" ht="19.5" customHeight="1">
      <c r="A24" s="4">
        <v>12</v>
      </c>
      <c r="B24" s="2" t="s">
        <v>239</v>
      </c>
      <c r="C24" s="4">
        <v>1</v>
      </c>
      <c r="D24" s="4" t="s">
        <v>60</v>
      </c>
      <c r="E24" s="240">
        <v>959.9</v>
      </c>
      <c r="F24" s="240">
        <v>959.9</v>
      </c>
      <c r="G24" s="56">
        <v>290.5</v>
      </c>
      <c r="H24" s="56">
        <v>290.5</v>
      </c>
      <c r="I24" s="240">
        <f t="shared" si="0"/>
        <v>1250.4</v>
      </c>
      <c r="J24" s="4"/>
    </row>
    <row r="25" spans="1:10" ht="19.5" customHeight="1">
      <c r="A25" s="4">
        <v>13</v>
      </c>
      <c r="B25" s="2" t="s">
        <v>219</v>
      </c>
      <c r="C25" s="4">
        <v>1</v>
      </c>
      <c r="D25" s="4" t="s">
        <v>63</v>
      </c>
      <c r="E25" s="240">
        <v>30515.48</v>
      </c>
      <c r="F25" s="240">
        <v>30515.48</v>
      </c>
      <c r="G25" s="56">
        <v>4219.32</v>
      </c>
      <c r="H25" s="55">
        <v>4219.32</v>
      </c>
      <c r="I25" s="240">
        <f t="shared" si="0"/>
        <v>34734.8</v>
      </c>
      <c r="J25" s="4"/>
    </row>
    <row r="26" spans="1:10" ht="19.5" customHeight="1">
      <c r="A26" s="99">
        <v>14</v>
      </c>
      <c r="B26" s="100" t="s">
        <v>240</v>
      </c>
      <c r="C26" s="99">
        <v>1</v>
      </c>
      <c r="D26" s="99" t="s">
        <v>23</v>
      </c>
      <c r="E26" s="241">
        <v>371.67</v>
      </c>
      <c r="F26" s="241">
        <v>371.67</v>
      </c>
      <c r="G26" s="102">
        <v>108.33</v>
      </c>
      <c r="H26" s="102">
        <v>108.33</v>
      </c>
      <c r="I26" s="241">
        <f t="shared" si="0"/>
        <v>480</v>
      </c>
      <c r="J26" s="99"/>
    </row>
    <row r="27" spans="1:11" ht="15" customHeight="1">
      <c r="A27" s="199"/>
      <c r="B27" s="5"/>
      <c r="C27" s="199"/>
      <c r="D27" s="199"/>
      <c r="E27" s="242"/>
      <c r="F27" s="242"/>
      <c r="G27" s="243"/>
      <c r="H27" s="243"/>
      <c r="I27" s="242"/>
      <c r="J27" s="199"/>
      <c r="K27" s="5"/>
    </row>
    <row r="28" spans="1:11" ht="19.5" customHeight="1">
      <c r="A28" s="5"/>
      <c r="B28" s="151" t="s">
        <v>241</v>
      </c>
      <c r="C28" s="151"/>
      <c r="D28" s="151"/>
      <c r="E28" s="310"/>
      <c r="F28" s="310"/>
      <c r="G28" s="310"/>
      <c r="H28" s="5"/>
      <c r="I28" s="5"/>
      <c r="J28" s="5"/>
      <c r="K28" s="5"/>
    </row>
    <row r="29" spans="1:11" ht="19.5" customHeight="1">
      <c r="A29" s="5"/>
      <c r="B29" s="151" t="s">
        <v>242</v>
      </c>
      <c r="C29" s="151"/>
      <c r="D29" s="151"/>
      <c r="E29" s="310"/>
      <c r="F29" s="310"/>
      <c r="G29" s="310"/>
      <c r="H29" s="310"/>
      <c r="I29" s="310"/>
      <c r="J29" s="5"/>
      <c r="K29" s="5"/>
    </row>
    <row r="30" spans="1:11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sheetProtection/>
  <mergeCells count="10">
    <mergeCell ref="E28:G28"/>
    <mergeCell ref="E29:I29"/>
    <mergeCell ref="A1:J1"/>
    <mergeCell ref="A2:J2"/>
    <mergeCell ref="A4:A5"/>
    <mergeCell ref="B4:B5"/>
    <mergeCell ref="C4:D4"/>
    <mergeCell ref="E4:F4"/>
    <mergeCell ref="G4:H4"/>
    <mergeCell ref="J4:J5"/>
  </mergeCells>
  <printOptions/>
  <pageMargins left="0.3937007874015748" right="0.11811023622047245" top="0.15748031496062992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1" customWidth="1"/>
    <col min="2" max="2" width="35.7109375" style="1" customWidth="1"/>
    <col min="3" max="9" width="10.7109375" style="1" customWidth="1"/>
    <col min="10" max="16384" width="9.00390625" style="1" customWidth="1"/>
  </cols>
  <sheetData>
    <row r="1" spans="1:10" ht="23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1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3" t="s">
        <v>152</v>
      </c>
      <c r="B3" s="3"/>
      <c r="C3" s="3"/>
      <c r="D3" s="3"/>
      <c r="E3" s="3"/>
      <c r="F3" s="3"/>
      <c r="G3" s="3"/>
      <c r="H3" s="3"/>
      <c r="I3" s="3"/>
      <c r="J3" s="3"/>
    </row>
    <row r="4" spans="1:10" ht="21">
      <c r="A4" s="3" t="s">
        <v>153</v>
      </c>
      <c r="B4" s="3"/>
      <c r="C4" s="3"/>
      <c r="D4" s="3"/>
      <c r="E4" s="3"/>
      <c r="F4" s="3"/>
      <c r="G4" s="3"/>
      <c r="H4" s="3"/>
      <c r="I4" s="3"/>
      <c r="J4" s="3"/>
    </row>
    <row r="6" spans="1:10" ht="21">
      <c r="A6" s="312" t="s">
        <v>2</v>
      </c>
      <c r="B6" s="312" t="s">
        <v>154</v>
      </c>
      <c r="C6" s="313" t="s">
        <v>3</v>
      </c>
      <c r="D6" s="313"/>
      <c r="E6" s="313" t="s">
        <v>6</v>
      </c>
      <c r="F6" s="314"/>
      <c r="G6" s="314" t="s">
        <v>8</v>
      </c>
      <c r="H6" s="315"/>
      <c r="I6" s="184" t="s">
        <v>155</v>
      </c>
      <c r="J6" s="316" t="s">
        <v>156</v>
      </c>
    </row>
    <row r="7" spans="1:10" ht="21">
      <c r="A7" s="312"/>
      <c r="B7" s="312"/>
      <c r="C7" s="180" t="s">
        <v>4</v>
      </c>
      <c r="D7" s="180" t="s">
        <v>5</v>
      </c>
      <c r="E7" s="180" t="s">
        <v>46</v>
      </c>
      <c r="F7" s="181" t="s">
        <v>45</v>
      </c>
      <c r="G7" s="185" t="s">
        <v>46</v>
      </c>
      <c r="H7" s="186" t="s">
        <v>45</v>
      </c>
      <c r="I7" s="185" t="s">
        <v>157</v>
      </c>
      <c r="J7" s="316"/>
    </row>
    <row r="8" spans="1:10" ht="21">
      <c r="A8" s="187"/>
      <c r="B8" s="188"/>
      <c r="C8" s="189"/>
      <c r="D8" s="189"/>
      <c r="E8" s="189"/>
      <c r="F8" s="189"/>
      <c r="G8" s="190"/>
      <c r="H8" s="191"/>
      <c r="I8" s="189"/>
      <c r="J8" s="192"/>
    </row>
    <row r="9" spans="1:10" ht="21">
      <c r="A9" s="193"/>
      <c r="B9" s="194"/>
      <c r="C9" s="193"/>
      <c r="D9" s="193"/>
      <c r="E9" s="193"/>
      <c r="F9" s="193"/>
      <c r="G9" s="193"/>
      <c r="H9" s="195"/>
      <c r="I9" s="195"/>
      <c r="J9" s="193"/>
    </row>
    <row r="10" spans="1:10" ht="21">
      <c r="A10" s="4"/>
      <c r="B10" s="2"/>
      <c r="C10" s="4"/>
      <c r="D10" s="4"/>
      <c r="E10" s="4"/>
      <c r="F10" s="4"/>
      <c r="G10" s="4"/>
      <c r="H10" s="8"/>
      <c r="I10" s="8"/>
      <c r="J10" s="4"/>
    </row>
    <row r="11" spans="1:10" ht="21">
      <c r="A11" s="4"/>
      <c r="B11" s="2"/>
      <c r="C11" s="4"/>
      <c r="D11" s="4"/>
      <c r="E11" s="4"/>
      <c r="F11" s="4"/>
      <c r="G11" s="4"/>
      <c r="H11" s="8"/>
      <c r="I11" s="8"/>
      <c r="J11" s="4"/>
    </row>
    <row r="12" spans="1:10" ht="21">
      <c r="A12" s="4"/>
      <c r="B12" s="196"/>
      <c r="C12" s="4"/>
      <c r="D12" s="4"/>
      <c r="E12" s="4"/>
      <c r="F12" s="4"/>
      <c r="G12" s="4"/>
      <c r="H12" s="8"/>
      <c r="I12" s="8"/>
      <c r="J12" s="4"/>
    </row>
    <row r="13" spans="1:10" ht="21">
      <c r="A13" s="4"/>
      <c r="B13" s="2"/>
      <c r="C13" s="4"/>
      <c r="D13" s="4"/>
      <c r="E13" s="8"/>
      <c r="F13" s="8"/>
      <c r="G13" s="4"/>
      <c r="H13" s="8"/>
      <c r="I13" s="8"/>
      <c r="J13" s="4"/>
    </row>
    <row r="14" spans="1:10" ht="21">
      <c r="A14" s="4"/>
      <c r="B14" s="2"/>
      <c r="C14" s="4"/>
      <c r="D14" s="4"/>
      <c r="E14" s="8"/>
      <c r="F14" s="8"/>
      <c r="G14" s="4"/>
      <c r="H14" s="8"/>
      <c r="I14" s="8"/>
      <c r="J14" s="4"/>
    </row>
    <row r="15" spans="1:10" ht="21">
      <c r="A15" s="4"/>
      <c r="B15" s="2"/>
      <c r="C15" s="4"/>
      <c r="D15" s="4"/>
      <c r="E15" s="8"/>
      <c r="F15" s="8"/>
      <c r="G15" s="4"/>
      <c r="H15" s="8"/>
      <c r="I15" s="8"/>
      <c r="J15" s="4"/>
    </row>
    <row r="16" spans="1:10" ht="21">
      <c r="A16" s="4"/>
      <c r="B16" s="2"/>
      <c r="C16" s="4"/>
      <c r="D16" s="4"/>
      <c r="E16" s="8"/>
      <c r="F16" s="8"/>
      <c r="G16" s="4"/>
      <c r="H16" s="8"/>
      <c r="I16" s="8"/>
      <c r="J16" s="4"/>
    </row>
    <row r="17" spans="1:10" ht="21">
      <c r="A17" s="4"/>
      <c r="B17" s="2"/>
      <c r="C17" s="4"/>
      <c r="D17" s="4"/>
      <c r="E17" s="8"/>
      <c r="F17" s="8"/>
      <c r="G17" s="4"/>
      <c r="H17" s="8"/>
      <c r="I17" s="8"/>
      <c r="J17" s="4"/>
    </row>
    <row r="18" spans="1:10" ht="21">
      <c r="A18" s="4"/>
      <c r="B18" s="2"/>
      <c r="C18" s="4"/>
      <c r="D18" s="4"/>
      <c r="E18" s="8"/>
      <c r="F18" s="8"/>
      <c r="G18" s="4"/>
      <c r="H18" s="8"/>
      <c r="I18" s="8"/>
      <c r="J18" s="4"/>
    </row>
    <row r="19" spans="1:10" ht="21">
      <c r="A19" s="4"/>
      <c r="B19" s="2"/>
      <c r="C19" s="4"/>
      <c r="D19" s="4"/>
      <c r="E19" s="8"/>
      <c r="F19" s="8"/>
      <c r="G19" s="4"/>
      <c r="H19" s="4"/>
      <c r="I19" s="8"/>
      <c r="J19" s="4"/>
    </row>
    <row r="20" spans="1:10" ht="21">
      <c r="A20" s="317" t="s">
        <v>158</v>
      </c>
      <c r="B20" s="317"/>
      <c r="C20" s="317"/>
      <c r="D20" s="317"/>
      <c r="E20" s="317"/>
      <c r="F20" s="317"/>
      <c r="G20" s="317"/>
      <c r="H20" s="317"/>
      <c r="I20" s="197"/>
      <c r="J20" s="183"/>
    </row>
    <row r="21" spans="1:10" ht="21">
      <c r="A21" s="318" t="s">
        <v>159</v>
      </c>
      <c r="B21" s="318"/>
      <c r="C21" s="318"/>
      <c r="D21" s="318"/>
      <c r="E21" s="318"/>
      <c r="F21" s="318"/>
      <c r="G21" s="318"/>
      <c r="H21" s="318"/>
      <c r="I21" s="197"/>
      <c r="J21" s="183"/>
    </row>
    <row r="22" spans="1:10" ht="21">
      <c r="A22" s="319" t="s">
        <v>160</v>
      </c>
      <c r="B22" s="320"/>
      <c r="C22" s="320"/>
      <c r="D22" s="320"/>
      <c r="E22" s="320"/>
      <c r="F22" s="320"/>
      <c r="G22" s="320"/>
      <c r="H22" s="321"/>
      <c r="I22" s="198"/>
      <c r="J22" s="183"/>
    </row>
    <row r="23" spans="1:11" ht="21.75" thickBot="1">
      <c r="A23" s="5"/>
      <c r="B23" s="5"/>
      <c r="C23" s="199"/>
      <c r="D23" s="199"/>
      <c r="E23" s="199"/>
      <c r="F23" s="199"/>
      <c r="G23" s="199"/>
      <c r="H23" s="156" t="s">
        <v>161</v>
      </c>
      <c r="I23" s="200"/>
      <c r="J23" s="199"/>
      <c r="K23" s="5"/>
    </row>
    <row r="24" spans="1:11" ht="21.75" thickTop="1">
      <c r="A24" s="5"/>
      <c r="B24" s="5"/>
      <c r="C24" s="5"/>
      <c r="D24" s="5"/>
      <c r="E24" s="310"/>
      <c r="F24" s="310"/>
      <c r="G24" s="310"/>
      <c r="H24" s="5"/>
      <c r="I24" s="5"/>
      <c r="J24" s="5"/>
      <c r="K24" s="5"/>
    </row>
    <row r="25" spans="1:11" ht="21">
      <c r="A25" s="5"/>
      <c r="B25" s="5"/>
      <c r="C25" s="5"/>
      <c r="D25" s="5"/>
      <c r="E25" s="310" t="s">
        <v>162</v>
      </c>
      <c r="F25" s="310"/>
      <c r="G25" s="310"/>
      <c r="H25" s="310"/>
      <c r="I25" s="310"/>
      <c r="J25" s="5"/>
      <c r="K25" s="5"/>
    </row>
  </sheetData>
  <sheetProtection/>
  <mergeCells count="12">
    <mergeCell ref="A22:H22"/>
    <mergeCell ref="E24:G24"/>
    <mergeCell ref="E25:I25"/>
    <mergeCell ref="A1:J1"/>
    <mergeCell ref="A6:A7"/>
    <mergeCell ref="B6:B7"/>
    <mergeCell ref="C6:D6"/>
    <mergeCell ref="E6:F6"/>
    <mergeCell ref="G6:H6"/>
    <mergeCell ref="J6:J7"/>
    <mergeCell ref="A20:H20"/>
    <mergeCell ref="A21:H21"/>
  </mergeCells>
  <printOptions/>
  <pageMargins left="0.7086614173228347" right="0.196850393700787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2014-04-22T07:21:31Z</cp:lastPrinted>
  <dcterms:created xsi:type="dcterms:W3CDTF">2014-03-10T04:50:57Z</dcterms:created>
  <dcterms:modified xsi:type="dcterms:W3CDTF">2014-04-22T07:25:19Z</dcterms:modified>
  <cp:category/>
  <cp:version/>
  <cp:contentType/>
  <cp:contentStatus/>
</cp:coreProperties>
</file>