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940" windowHeight="7875" activeTab="0"/>
  </bookViews>
  <sheets>
    <sheet name="รวมปี 58" sheetId="1" r:id="rId1"/>
  </sheets>
  <definedNames>
    <definedName name="_xlnm.Print_Area" localSheetId="0">'รวมปี 58'!$A$1:$S$176</definedName>
    <definedName name="_xlnm.Print_Titles" localSheetId="0">'รวมปี 58'!$1:$9</definedName>
  </definedNames>
  <calcPr fullCalcOnLoad="1"/>
</workbook>
</file>

<file path=xl/sharedStrings.xml><?xml version="1.0" encoding="utf-8"?>
<sst xmlns="http://schemas.openxmlformats.org/spreadsheetml/2006/main" count="860" uniqueCount="244">
  <si>
    <t>บัญชีรายชื่อข้าราชการครูและบุคลากรทางการศึกษาที่มีคำสั่งให้มีวิทยฐานะแล้ว ยังไม่ได้เบิกจ่าย</t>
  </si>
  <si>
    <t>ตั้งแต่วันที่ได้รับอนุมัติถึงวันที่ 30 กันยายน 2560</t>
  </si>
  <si>
    <t>สังกัดสำนักงานเขตพื้นที่การศึกษาประถมศึกษามุกดาหาร</t>
  </si>
  <si>
    <t>ที่</t>
  </si>
  <si>
    <t>ชื่อ - สกุล</t>
  </si>
  <si>
    <t>วิทยฐานะ</t>
  </si>
  <si>
    <t>วันเดือนปีที่อนุมัติ</t>
  </si>
  <si>
    <t>การคำนวณต่อวัน</t>
  </si>
  <si>
    <t>การคำนวณต่อเดือน</t>
  </si>
  <si>
    <t>รวมทั้งสิ้น</t>
  </si>
  <si>
    <t>หมายเหตุ</t>
  </si>
  <si>
    <t>(เดือนที่อนุมัติ ถึงเดือน ก.ย. 58)</t>
  </si>
  <si>
    <t>(ตั้งแต่เดือน ต.ค. 58 - เดือนก.ย. 60)</t>
  </si>
  <si>
    <t>วันที่</t>
  </si>
  <si>
    <t>เดือน</t>
  </si>
  <si>
    <t>พ.ศ.</t>
  </si>
  <si>
    <t>จำนวน</t>
  </si>
  <si>
    <t>เป็นเงิน</t>
  </si>
  <si>
    <t>คำสั่ง ...ที่... / สั่ง ณ วันที่ ...</t>
  </si>
  <si>
    <t>...วัน</t>
  </si>
  <si>
    <t>ตอบแทน</t>
  </si>
  <si>
    <t>...เดือน</t>
  </si>
  <si>
    <t>12 เดือน</t>
  </si>
  <si>
    <t>ค่าตอบแทน</t>
  </si>
  <si>
    <t>นางสาวศุภนุช  เกลี้ยงสมร</t>
  </si>
  <si>
    <t>ชำนาญการ</t>
  </si>
  <si>
    <t>มิถุนายน</t>
  </si>
  <si>
    <t>ธันวาคม 2557 (คำสั่ง สพป.มุกดาหาร ที่ 450/2557 สั่ง ณ วันที่ 2 ธันวาคม 2557)</t>
  </si>
  <si>
    <t>ส.ต.ต.สุธน  มูลตรีศรี</t>
  </si>
  <si>
    <t>2</t>
  </si>
  <si>
    <t>กรกฎาคม</t>
  </si>
  <si>
    <t>นายเจติยะ  รัชอินทร์</t>
  </si>
  <si>
    <t>22</t>
  </si>
  <si>
    <t>นายอภินันทิชัย  แกระหัน</t>
  </si>
  <si>
    <t>25</t>
  </si>
  <si>
    <t>นางจารุณี  กุลศรีวนรัตน์</t>
  </si>
  <si>
    <t>กันยายน</t>
  </si>
  <si>
    <t>นางอังคณา  ทองการ</t>
  </si>
  <si>
    <t>นางสองสี  เชี่ยวชาญวณิช</t>
  </si>
  <si>
    <t>6</t>
  </si>
  <si>
    <t>ตุลาคม</t>
  </si>
  <si>
    <t>นางจินนรี  แขวงเมือง</t>
  </si>
  <si>
    <t>7</t>
  </si>
  <si>
    <t>นายวัชรินทร์  เชื้อกุณะ</t>
  </si>
  <si>
    <t>21</t>
  </si>
  <si>
    <t>นายสุรศักดิ์  แก่นงาม</t>
  </si>
  <si>
    <t>นางวันวิสาข์  อาจวิชัย</t>
  </si>
  <si>
    <t>20</t>
  </si>
  <si>
    <t>สิงหาคม</t>
  </si>
  <si>
    <t>นายประจักษ์  ยืนยั่ง</t>
  </si>
  <si>
    <t>26</t>
  </si>
  <si>
    <t>นางวชิราภรณ์  ริมทอง</t>
  </si>
  <si>
    <t>27</t>
  </si>
  <si>
    <t>นางสาวอนันท์  จันทะวัช</t>
  </si>
  <si>
    <t>1</t>
  </si>
  <si>
    <t>นายพิชิตพล  สุวรรณพันธ์</t>
  </si>
  <si>
    <t>3</t>
  </si>
  <si>
    <t>นายวิจิตรศิลป์  คำผาสุข</t>
  </si>
  <si>
    <t>พฤศจิกายน</t>
  </si>
  <si>
    <t>กุมภาพันธ์ 2558 (คำสั่ง สพป.มุกดาหาร ที่ 100/2558 ลงวันที่ 23 กุมภาพันธ์ 2558)</t>
  </si>
  <si>
    <t>นายวีระชัย  อุฒามาตย์</t>
  </si>
  <si>
    <t>ธันวาคม</t>
  </si>
  <si>
    <t>นายอุดมทรัพย์  สายสา</t>
  </si>
  <si>
    <t>8</t>
  </si>
  <si>
    <t>มกราคม</t>
  </si>
  <si>
    <t>นางขวัญเรือน  คำมุงคุณ</t>
  </si>
  <si>
    <t>นายคำแถน  สุคำภา</t>
  </si>
  <si>
    <t>นางสาววัชราภรณ์  คนไว</t>
  </si>
  <si>
    <t>9</t>
  </si>
  <si>
    <t>นางสาวรัติกา  รัตนวงศ์</t>
  </si>
  <si>
    <t>นายทวีชัย  ดวงผุย</t>
  </si>
  <si>
    <t>มีนาคม 2558 (คำสั่ง สพป.มุกดาหาร ที่ 124/2558 ลงวันที่ 10 มีนาคม 2558)</t>
  </si>
  <si>
    <t>นางสาวชุดานันท์  วงศ์กระโซ่</t>
  </si>
  <si>
    <t>กุมภาพันธ์</t>
  </si>
  <si>
    <t>พฤษภาคม 2558 (คำสั่ง สพป.มุกดาหาร ที่ 228/2558 ลงวันที่ 28 พฤษภาคม 2558)</t>
  </si>
  <si>
    <t>นางสาวนวลอนงค์  รัตนวรรณี</t>
  </si>
  <si>
    <t>นางสาวสุพรรษา  จันทร์สุเทพ</t>
  </si>
  <si>
    <t>นางวนิดา  ชื่นนิรันดร์</t>
  </si>
  <si>
    <t>5</t>
  </si>
  <si>
    <t>มีนาคม</t>
  </si>
  <si>
    <t>นางกนกทิพย์  วงศ์คะสุ่ม</t>
  </si>
  <si>
    <t>10</t>
  </si>
  <si>
    <t>นายสุระศักดิ์  สีทะพันธ์</t>
  </si>
  <si>
    <t>13</t>
  </si>
  <si>
    <t>นางสาวกิจนิภา  เชื้อคำฮด</t>
  </si>
  <si>
    <t>นางสาวสุภาพร  โต้ชารี</t>
  </si>
  <si>
    <t>เมษายน</t>
  </si>
  <si>
    <t>นายภานุวัฒน์  สายสุดตา</t>
  </si>
  <si>
    <t>มิถุนายน 2558 (คำสั่ง สพป.มุกดาหาร ที่ 256/2558 ลงวันที่ 22 มิถุนายน  2558)</t>
  </si>
  <si>
    <t>นางปนัดดา  งามสมบัติ</t>
  </si>
  <si>
    <t>18</t>
  </si>
  <si>
    <t>พฤษภาคม</t>
  </si>
  <si>
    <t>นางทัศนี  เครื่องพาที</t>
  </si>
  <si>
    <t>นางวชิราลักษณ์  จันทรสาขา</t>
  </si>
  <si>
    <t>นางวลัยวรรณ  สุอริยพงษ์</t>
  </si>
  <si>
    <t>นางกนกพร  วาปี</t>
  </si>
  <si>
    <t>นางลิดาวรรณ  เชื้อคมตา</t>
  </si>
  <si>
    <t>นางสาวดารากร  โพธิ์ไทรย์</t>
  </si>
  <si>
    <t>นางสาวปิยะรัตน์  ศรีลาศักดิ์</t>
  </si>
  <si>
    <t>นางปทิตตา  เมืองฮาม</t>
  </si>
  <si>
    <t>นายกี้  พรหมวงค์</t>
  </si>
  <si>
    <t>19</t>
  </si>
  <si>
    <t>นางสาวลภัสรดา  เสียงล้ำ</t>
  </si>
  <si>
    <t>นางนราพร  หิรัญภิงคา</t>
  </si>
  <si>
    <t>กรกฎาคม 2558 (คำสั่ง สพป.มุกดาหาร ที่ 283/2558 ลงวันที่ 13 กรกฎาคม  2558)</t>
  </si>
  <si>
    <t>นางสาววารุณี  วงศ์วิรุฬหรักษ์</t>
  </si>
  <si>
    <t>นางชนิดา  เจริญภูมิ</t>
  </si>
  <si>
    <t>4</t>
  </si>
  <si>
    <t>นางศศิธร  ศรีโยธี</t>
  </si>
  <si>
    <t>นางสาวนรากร  รูปเหมาะ</t>
  </si>
  <si>
    <t>นายทินกร  วิชิตพันธ์</t>
  </si>
  <si>
    <t>นางภาวนา  รัตนวงศ์</t>
  </si>
  <si>
    <t>11</t>
  </si>
  <si>
    <t>นายโกสินธ์  พรหมเสนา</t>
  </si>
  <si>
    <t>16</t>
  </si>
  <si>
    <t>นางสาวสุวิมล  คนไว</t>
  </si>
  <si>
    <t>นายพิทยา  ศรีลาศักดิ์</t>
  </si>
  <si>
    <t>สิงหาคม 2558 (คำสั่ง สพป.มุกดาหาร ที่ 348/2558 ลงวันที่ 25 สิงหาคม  2558)</t>
  </si>
  <si>
    <t>นายสุพจน์  ชิณวงษ์</t>
  </si>
  <si>
    <t>นางพรทิวา  เกตุจำนงค์</t>
  </si>
  <si>
    <t>นายวิทยา  สมคะเณย์</t>
  </si>
  <si>
    <t>นางสาวพัชรินทร์  สุคำภา</t>
  </si>
  <si>
    <t>นางวนิดา  สารีกุล</t>
  </si>
  <si>
    <t>17</t>
  </si>
  <si>
    <t>นางพิไลวรรณ  กลางประพันธ์</t>
  </si>
  <si>
    <t>นางสาวลำพรรณ์  ใจทัศน์</t>
  </si>
  <si>
    <t>24</t>
  </si>
  <si>
    <t>นางดลนภา  กุลวงษ์</t>
  </si>
  <si>
    <t>นางชลทิศา  พวงใบดี</t>
  </si>
  <si>
    <t>นางศิริพร  ใจศิริ (ทับทิม)</t>
  </si>
  <si>
    <t>ชำนาญการพิเศษ</t>
  </si>
  <si>
    <t>กุมภาพันธ์ 2558 (คำสั่ง สพป.มุกดาหาร ที่ 103/2558 ลงวันที่  26 กุมภาพันธ์  2558)</t>
  </si>
  <si>
    <t>นางณัฐชยา  ทาอามาตย์</t>
  </si>
  <si>
    <t>นายทวีศักดิ์  ชัยปัตถา</t>
  </si>
  <si>
    <t>นางมนฤดี  พนันชัย</t>
  </si>
  <si>
    <t xml:space="preserve">28 </t>
  </si>
  <si>
    <t>นางนาตยา  คำปาน</t>
  </si>
  <si>
    <t>29</t>
  </si>
  <si>
    <t>นางอุษากร  พนาสิทธิ์</t>
  </si>
  <si>
    <t>นายระกัณฑ์  นิลโสม</t>
  </si>
  <si>
    <t>15</t>
  </si>
  <si>
    <t>นางสาวรัตนพร  บรรลุพร</t>
  </si>
  <si>
    <t>28</t>
  </si>
  <si>
    <t>นางสุพิชชญา  ใจช่วง</t>
  </si>
  <si>
    <t>นางสุนีรัตน์  ถวิลถึง</t>
  </si>
  <si>
    <t>นางปองสิน  พันธ์พรม</t>
  </si>
  <si>
    <t>นางสาวราวดี  เชื้อกุลา</t>
  </si>
  <si>
    <t>นายธงชัย  สามารถ</t>
  </si>
  <si>
    <t xml:space="preserve">มีนาคม </t>
  </si>
  <si>
    <t>นางสาวประนอม  อะสุชีวะ</t>
  </si>
  <si>
    <t>นางแจ่มจันทร์  รอดเย็น</t>
  </si>
  <si>
    <t>นางสาวสิริกร  บุทธิจักร์</t>
  </si>
  <si>
    <t>นางประทับใจ  ศรีวะโสภา</t>
  </si>
  <si>
    <t>นางปานระวีร์(เพื่อนเพ็ญ)  ชนะมาร</t>
  </si>
  <si>
    <t>นางนฤมล  วงศ์แดง</t>
  </si>
  <si>
    <t>นางมัลจนา  สุวรรณเสมา</t>
  </si>
  <si>
    <t>นางนิภาพร  อารมณ์สวะ</t>
  </si>
  <si>
    <t>นางสาวอุไร  เกตกูล</t>
  </si>
  <si>
    <t>นายนิมิตร  อุณวงศ์</t>
  </si>
  <si>
    <t>นางอารียา  คนหาญ</t>
  </si>
  <si>
    <t>นางใบสี  แจ่มเจริญ</t>
  </si>
  <si>
    <t>30</t>
  </si>
  <si>
    <t>นายละพิน  สมบูรณ์</t>
  </si>
  <si>
    <t>นางสาวศศิธร  ไวสู้ศึก</t>
  </si>
  <si>
    <t>นายกฤษณะ  สงวนชม</t>
  </si>
  <si>
    <t>นายสง่า  ประวิรัตน์</t>
  </si>
  <si>
    <t>นางบรรจง  สลางสิงห์</t>
  </si>
  <si>
    <t>นายเอกพงษ์  คนหาญ</t>
  </si>
  <si>
    <t>นายจุบรรณ  บรรจง</t>
  </si>
  <si>
    <t>นายประสาท  ธรรมปัต</t>
  </si>
  <si>
    <t>นายทวนทอง  วงศ์สามารถ</t>
  </si>
  <si>
    <t>12</t>
  </si>
  <si>
    <t>นายสุริยา  ธาดา</t>
  </si>
  <si>
    <t>นางเบญจวรรณ  เรืองแสน</t>
  </si>
  <si>
    <t>นายสำรอง  คนคล่อง</t>
  </si>
  <si>
    <t>นายสุเนตร  ศรีสร้อย</t>
  </si>
  <si>
    <t>นายกุศลศักดิ์  เชื้อวังคำ</t>
  </si>
  <si>
    <t>นางสมหมาย  บุญวาล</t>
  </si>
  <si>
    <t>14</t>
  </si>
  <si>
    <t>นายอาคม  สุริยวงค์</t>
  </si>
  <si>
    <t>นายไพรุ้ง  นาโสก</t>
  </si>
  <si>
    <t>นางรุ้งชีวา  วังโคตรแก้ว</t>
  </si>
  <si>
    <t>นางวิไลพร  สุมา</t>
  </si>
  <si>
    <t>นางสุพัฒน์  อุณวงศ์</t>
  </si>
  <si>
    <t>นางณัฏฐพร  แสงฤทธิ์</t>
  </si>
  <si>
    <t>นายศักดิ์สิทธิ์  จันปุ่ม</t>
  </si>
  <si>
    <t>ส.อ.จิตติ  ช่างแกะ</t>
  </si>
  <si>
    <t>นายอนุศักดิ์  ว่องไว</t>
  </si>
  <si>
    <t>นายยศกร  โสธรารังษี</t>
  </si>
  <si>
    <t>นายวชิราวุธ  บุทธิจักร์</t>
  </si>
  <si>
    <t>นายสมเพศ  วรวิเศษ</t>
  </si>
  <si>
    <t>นายคำพันธ์  ชนะมาร</t>
  </si>
  <si>
    <t>นายดึง  เชื้อคมตา</t>
  </si>
  <si>
    <t>นายมะลุตร์  สมยา</t>
  </si>
  <si>
    <t>นายเรืองชัย  โคตรพัฒน์</t>
  </si>
  <si>
    <t>นายสราวุฒิ  ไวว่อง</t>
  </si>
  <si>
    <t>นางกรรณิการ์  เกื้อทาน</t>
  </si>
  <si>
    <t>นายฉลอง  ภูกันดาร</t>
  </si>
  <si>
    <t>นายเชญฐา  แสนโคตร</t>
  </si>
  <si>
    <t>นางสาวกฤษณา  พวงชมพู</t>
  </si>
  <si>
    <t>นายสยาม  หาญประสพ</t>
  </si>
  <si>
    <t>นายสมบูรณ์  ศรีหาพล</t>
  </si>
  <si>
    <t>นายวิทยา  ม่วงทอง</t>
  </si>
  <si>
    <t>นางสาวศรีบังอร  ผ่องแผ้ว</t>
  </si>
  <si>
    <t>นางอัญชลี  แสงสว่าง</t>
  </si>
  <si>
    <t>นางอรวรรณ  คำปัน</t>
  </si>
  <si>
    <t>นางอรนุช  แสนขาว</t>
  </si>
  <si>
    <t>นางเกศกนก  แสงทอง</t>
  </si>
  <si>
    <t>นางจุฑารัตน์  พันดวง</t>
  </si>
  <si>
    <t>นางโสภา  โพธิ์ไทร</t>
  </si>
  <si>
    <t>นางสลับ  อุบลสาร</t>
  </si>
  <si>
    <t>นางนวพร  นาโสก</t>
  </si>
  <si>
    <t>นางณัฏฐอชิณี  รำจวนจร</t>
  </si>
  <si>
    <t>นางจิฬาพรรณ  สุขพันธ์</t>
  </si>
  <si>
    <t>นางสาวน้ำอ้อย  โคตรพรม</t>
  </si>
  <si>
    <t>นางดวงตา  ธงยศ</t>
  </si>
  <si>
    <t>นางพนิดา  เสียงล้ำ</t>
  </si>
  <si>
    <t>นายพิทักษ์ชาติ  สุวรรณไตรย์</t>
  </si>
  <si>
    <t>นางอุบล  หงษ์วิเศษ</t>
  </si>
  <si>
    <t>นายเฉลียว  วังทะพันธ์</t>
  </si>
  <si>
    <t>นายปราณี  ปัททุม</t>
  </si>
  <si>
    <t>นายธีรกร  เชื้อคำจันทร์</t>
  </si>
  <si>
    <t>นางนงนุช  สุวรรณแสง</t>
  </si>
  <si>
    <t>นายกิตติศักดิ์  สุวรรณแสง</t>
  </si>
  <si>
    <t>นางวรลักษณ์  พรมเสนา</t>
  </si>
  <si>
    <t>นางนุชลา  ทองขันธ์</t>
  </si>
  <si>
    <t>นางสาวนาตญา  ธนาคุณ</t>
  </si>
  <si>
    <t>นางวิภา  คนหาญ</t>
  </si>
  <si>
    <t>นางปลื้มจิต  สิริพัฒน์</t>
  </si>
  <si>
    <t>นางสาวจีราวรรณ  อายุวัฒน์</t>
  </si>
  <si>
    <t>นางสาวกิตยาภรณ์  สนธิพงษ์</t>
  </si>
  <si>
    <t>นายพิสิษฐ์  บัวสิงห์</t>
  </si>
  <si>
    <t>นางสุจิรา  ตาริไชย</t>
  </si>
  <si>
    <t>นางประภาพร  แสนเสร็จ</t>
  </si>
  <si>
    <t>นางสาวจันสุดา  สวัสดิ์วงศ์ไชย</t>
  </si>
  <si>
    <t>นางสมัดดา  กลางประพันธ์</t>
  </si>
  <si>
    <t>นายมนต์ชัย  สุวรรณไตรย์</t>
  </si>
  <si>
    <t>นายไพฑูรย์  จันโทวาท</t>
  </si>
  <si>
    <t>นายศักดิ์ระพี  ติณะรัตน์</t>
  </si>
  <si>
    <t>นายสายัณห์  ช่วยวัฒนะ</t>
  </si>
  <si>
    <t>นายกีฬาศักดิ์  สุระเสียง</t>
  </si>
  <si>
    <t>นางฉวีวรรณ  มีสติ</t>
  </si>
  <si>
    <t>นางทัสวาท  เชื้อดี</t>
  </si>
  <si>
    <t>โดยผู้มีอำนาจลงนามคำสั่งแต่งตั้ง เดือน  ตุลาคม 2557  -  กันยายน  2558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</si>
</sst>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"/>
    <numFmt numFmtId="189" formatCode="#,##0.0"/>
    <numFmt numFmtId="190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 shrinkToFit="1"/>
    </xf>
    <xf numFmtId="187" fontId="3" fillId="0" borderId="10" xfId="33" applyNumberFormat="1" applyFont="1" applyFill="1" applyBorder="1" applyAlignment="1">
      <alignment horizontal="center" vertical="center" shrinkToFit="1"/>
    </xf>
    <xf numFmtId="3" fontId="3" fillId="0" borderId="10" xfId="33" applyNumberFormat="1" applyFont="1" applyFill="1" applyBorder="1" applyAlignment="1">
      <alignment horizontal="center" vertical="center" shrinkToFit="1"/>
    </xf>
    <xf numFmtId="0" fontId="3" fillId="33" borderId="10" xfId="41" applyFont="1" applyFill="1" applyBorder="1" applyAlignment="1">
      <alignment horizontal="center" vertical="center" shrinkToFit="1"/>
      <protection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33" borderId="10" xfId="0" applyNumberFormat="1" applyFont="1" applyFill="1" applyBorder="1" applyAlignment="1">
      <alignment horizontal="center" vertical="center" shrinkToFit="1"/>
    </xf>
    <xf numFmtId="0" fontId="3" fillId="0" borderId="10" xfId="53" applyFont="1" applyFill="1" applyBorder="1" applyAlignment="1">
      <alignment horizontal="left" vertical="center" shrinkToFit="1"/>
      <protection/>
    </xf>
    <xf numFmtId="3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" fontId="3" fillId="33" borderId="10" xfId="41" applyNumberFormat="1" applyFont="1" applyFill="1" applyBorder="1" applyAlignment="1">
      <alignment horizontal="center" vertical="center" shrinkToFit="1"/>
      <protection/>
    </xf>
    <xf numFmtId="3" fontId="3" fillId="33" borderId="10" xfId="33" applyNumberFormat="1" applyFont="1" applyFill="1" applyBorder="1" applyAlignment="1">
      <alignment horizontal="center" vertical="center" shrinkToFit="1"/>
    </xf>
    <xf numFmtId="4" fontId="3" fillId="33" borderId="10" xfId="41" applyNumberFormat="1" applyFont="1" applyFill="1" applyBorder="1" applyAlignment="1">
      <alignment horizontal="center" vertical="center" shrinkToFit="1"/>
      <protection/>
    </xf>
    <xf numFmtId="17" fontId="3" fillId="33" borderId="10" xfId="0" applyNumberFormat="1" applyFont="1" applyFill="1" applyBorder="1" applyAlignment="1">
      <alignment horizontal="left" vertical="center" shrinkToFit="1"/>
    </xf>
    <xf numFmtId="43" fontId="3" fillId="33" borderId="10" xfId="33" applyFont="1" applyFill="1" applyBorder="1" applyAlignment="1">
      <alignment horizontal="center" vertical="center" shrinkToFit="1"/>
    </xf>
    <xf numFmtId="187" fontId="3" fillId="33" borderId="10" xfId="33" applyNumberFormat="1" applyFont="1" applyFill="1" applyBorder="1" applyAlignment="1">
      <alignment horizontal="center" vertical="center" shrinkToFit="1"/>
    </xf>
    <xf numFmtId="3" fontId="3" fillId="33" borderId="10" xfId="0" applyNumberFormat="1" applyFont="1" applyFill="1" applyBorder="1" applyAlignment="1">
      <alignment horizontal="center" vertical="center" shrinkToFit="1"/>
    </xf>
    <xf numFmtId="189" fontId="3" fillId="33" borderId="10" xfId="0" applyNumberFormat="1" applyFont="1" applyFill="1" applyBorder="1" applyAlignment="1">
      <alignment horizontal="center" vertical="center" shrinkToFit="1"/>
    </xf>
    <xf numFmtId="0" fontId="4" fillId="0" borderId="0" xfId="52" applyFont="1" applyFill="1" applyBorder="1" applyAlignment="1">
      <alignment vertical="center" shrinkToFit="1"/>
      <protection/>
    </xf>
    <xf numFmtId="0" fontId="4" fillId="0" borderId="0" xfId="52" applyFont="1" applyFill="1" applyAlignment="1">
      <alignment vertical="center" shrinkToFit="1"/>
      <protection/>
    </xf>
    <xf numFmtId="1" fontId="4" fillId="0" borderId="0" xfId="52" applyNumberFormat="1" applyFont="1" applyFill="1" applyAlignment="1">
      <alignment vertical="center" shrinkToFit="1"/>
      <protection/>
    </xf>
    <xf numFmtId="4" fontId="4" fillId="0" borderId="0" xfId="52" applyNumberFormat="1" applyFont="1" applyFill="1" applyAlignment="1">
      <alignment vertical="center" shrinkToFit="1"/>
      <protection/>
    </xf>
    <xf numFmtId="1" fontId="4" fillId="0" borderId="0" xfId="52" applyNumberFormat="1" applyFont="1" applyFill="1" applyAlignment="1">
      <alignment horizontal="center" vertical="center" shrinkToFit="1"/>
      <protection/>
    </xf>
    <xf numFmtId="187" fontId="4" fillId="0" borderId="0" xfId="33" applyNumberFormat="1" applyFont="1" applyFill="1" applyAlignment="1">
      <alignment horizontal="center" vertical="center" shrinkToFit="1"/>
    </xf>
    <xf numFmtId="4" fontId="4" fillId="0" borderId="0" xfId="52" applyNumberFormat="1" applyFont="1" applyFill="1" applyAlignment="1">
      <alignment horizontal="center" vertical="center" shrinkToFit="1"/>
      <protection/>
    </xf>
    <xf numFmtId="3" fontId="4" fillId="0" borderId="0" xfId="33" applyNumberFormat="1" applyFont="1" applyFill="1" applyAlignment="1">
      <alignment horizontal="center" vertical="center" shrinkToFit="1"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Border="1" applyAlignment="1">
      <alignment vertical="center" shrinkToFit="1"/>
      <protection/>
    </xf>
    <xf numFmtId="1" fontId="5" fillId="0" borderId="11" xfId="52" applyNumberFormat="1" applyFont="1" applyFill="1" applyBorder="1" applyAlignment="1">
      <alignment horizontal="left" vertical="center" shrinkToFit="1"/>
      <protection/>
    </xf>
    <xf numFmtId="1" fontId="5" fillId="0" borderId="11" xfId="52" applyNumberFormat="1" applyFont="1" applyFill="1" applyBorder="1" applyAlignment="1">
      <alignment horizontal="center" vertical="center" shrinkToFit="1"/>
      <protection/>
    </xf>
    <xf numFmtId="4" fontId="5" fillId="0" borderId="12" xfId="52" applyNumberFormat="1" applyFont="1" applyFill="1" applyBorder="1" applyAlignment="1">
      <alignment horizontal="center" vertical="top" shrinkToFit="1"/>
      <protection/>
    </xf>
    <xf numFmtId="1" fontId="5" fillId="0" borderId="13" xfId="52" applyNumberFormat="1" applyFont="1" applyFill="1" applyBorder="1" applyAlignment="1">
      <alignment horizontal="center" vertical="center" shrinkToFit="1"/>
      <protection/>
    </xf>
    <xf numFmtId="4" fontId="5" fillId="0" borderId="13" xfId="52" applyNumberFormat="1" applyFont="1" applyFill="1" applyBorder="1" applyAlignment="1">
      <alignment horizontal="center" vertical="center" shrinkToFit="1"/>
      <protection/>
    </xf>
    <xf numFmtId="187" fontId="5" fillId="0" borderId="13" xfId="33" applyNumberFormat="1" applyFont="1" applyFill="1" applyBorder="1" applyAlignment="1">
      <alignment horizontal="center" vertical="center" shrinkToFit="1"/>
    </xf>
    <xf numFmtId="3" fontId="5" fillId="0" borderId="13" xfId="33" applyNumberFormat="1" applyFont="1" applyFill="1" applyBorder="1" applyAlignment="1">
      <alignment horizontal="center" vertical="center" shrinkToFit="1"/>
    </xf>
    <xf numFmtId="4" fontId="4" fillId="0" borderId="10" xfId="52" applyNumberFormat="1" applyFont="1" applyFill="1" applyBorder="1" applyAlignment="1">
      <alignment horizontal="center" vertical="center" shrinkToFit="1"/>
      <protection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" fontId="3" fillId="33" borderId="10" xfId="0" applyNumberFormat="1" applyFont="1" applyFill="1" applyBorder="1" applyAlignment="1">
      <alignment horizontal="center" vertical="center" shrinkToFit="1"/>
    </xf>
    <xf numFmtId="0" fontId="5" fillId="0" borderId="14" xfId="52" applyFont="1" applyFill="1" applyBorder="1" applyAlignment="1">
      <alignment vertical="center" shrinkToFit="1"/>
      <protection/>
    </xf>
    <xf numFmtId="0" fontId="5" fillId="0" borderId="14" xfId="52" applyFont="1" applyFill="1" applyBorder="1" applyAlignment="1">
      <alignment horizontal="center" vertical="center" shrinkToFit="1"/>
      <protection/>
    </xf>
    <xf numFmtId="49" fontId="5" fillId="0" borderId="14" xfId="52" applyNumberFormat="1" applyFont="1" applyFill="1" applyBorder="1" applyAlignment="1">
      <alignment vertical="center" shrinkToFit="1"/>
      <protection/>
    </xf>
    <xf numFmtId="1" fontId="5" fillId="0" borderId="14" xfId="52" applyNumberFormat="1" applyFont="1" applyFill="1" applyBorder="1" applyAlignment="1">
      <alignment vertical="center" shrinkToFit="1"/>
      <protection/>
    </xf>
    <xf numFmtId="4" fontId="5" fillId="0" borderId="14" xfId="52" applyNumberFormat="1" applyFont="1" applyFill="1" applyBorder="1" applyAlignment="1">
      <alignment vertical="center" shrinkToFit="1"/>
      <protection/>
    </xf>
    <xf numFmtId="187" fontId="5" fillId="0" borderId="14" xfId="33" applyNumberFormat="1" applyFont="1" applyFill="1" applyBorder="1" applyAlignment="1">
      <alignment vertical="center" shrinkToFit="1"/>
    </xf>
    <xf numFmtId="3" fontId="5" fillId="0" borderId="14" xfId="33" applyNumberFormat="1" applyFont="1" applyFill="1" applyBorder="1" applyAlignment="1">
      <alignment vertical="center" shrinkToFit="1"/>
    </xf>
    <xf numFmtId="0" fontId="5" fillId="0" borderId="0" xfId="52" applyFont="1" applyFill="1" applyAlignment="1">
      <alignment vertical="center" shrinkToFit="1"/>
      <protection/>
    </xf>
    <xf numFmtId="0" fontId="4" fillId="0" borderId="0" xfId="52" applyFont="1" applyFill="1" applyBorder="1" applyAlignment="1">
      <alignment horizontal="center" vertical="center" shrinkToFit="1"/>
      <protection/>
    </xf>
    <xf numFmtId="49" fontId="4" fillId="0" borderId="0" xfId="52" applyNumberFormat="1" applyFont="1" applyFill="1" applyBorder="1" applyAlignment="1">
      <alignment vertical="center" shrinkToFit="1"/>
      <protection/>
    </xf>
    <xf numFmtId="1" fontId="4" fillId="0" borderId="0" xfId="52" applyNumberFormat="1" applyFont="1" applyFill="1" applyBorder="1" applyAlignment="1">
      <alignment vertical="center" shrinkToFit="1"/>
      <protection/>
    </xf>
    <xf numFmtId="4" fontId="4" fillId="0" borderId="0" xfId="52" applyNumberFormat="1" applyFont="1" applyFill="1" applyBorder="1" applyAlignment="1">
      <alignment horizontal="center" shrinkToFit="1"/>
      <protection/>
    </xf>
    <xf numFmtId="3" fontId="4" fillId="0" borderId="0" xfId="33" applyNumberFormat="1" applyFont="1" applyFill="1" applyBorder="1" applyAlignment="1">
      <alignment vertical="center" shrinkToFit="1"/>
    </xf>
    <xf numFmtId="0" fontId="4" fillId="0" borderId="0" xfId="52" applyFont="1" applyFill="1" applyAlignment="1">
      <alignment shrinkToFit="1"/>
      <protection/>
    </xf>
    <xf numFmtId="0" fontId="4" fillId="0" borderId="0" xfId="52" applyFont="1" applyFill="1" applyBorder="1" applyAlignment="1">
      <alignment shrinkToFit="1"/>
      <protection/>
    </xf>
    <xf numFmtId="187" fontId="4" fillId="0" borderId="0" xfId="33" applyNumberFormat="1" applyFont="1" applyFill="1" applyBorder="1" applyAlignment="1">
      <alignment horizontal="center" vertical="center" shrinkToFit="1"/>
    </xf>
    <xf numFmtId="1" fontId="4" fillId="0" borderId="0" xfId="52" applyNumberFormat="1" applyFont="1" applyFill="1" applyBorder="1" applyAlignment="1">
      <alignment horizontal="center" vertical="center" shrinkToFit="1"/>
      <protection/>
    </xf>
    <xf numFmtId="3" fontId="4" fillId="0" borderId="0" xfId="33" applyNumberFormat="1" applyFont="1" applyFill="1" applyBorder="1" applyAlignment="1">
      <alignment horizontal="center" shrinkToFit="1"/>
    </xf>
    <xf numFmtId="4" fontId="4" fillId="0" borderId="0" xfId="52" applyNumberFormat="1" applyFont="1" applyFill="1" applyBorder="1" applyAlignment="1">
      <alignment horizontal="center" vertical="center" shrinkToFit="1"/>
      <protection/>
    </xf>
    <xf numFmtId="0" fontId="39" fillId="0" borderId="0" xfId="52" applyFont="1" applyFill="1" applyAlignment="1">
      <alignment horizontal="center" vertical="center" shrinkToFit="1"/>
      <protection/>
    </xf>
    <xf numFmtId="0" fontId="5" fillId="0" borderId="15" xfId="52" applyFont="1" applyFill="1" applyBorder="1" applyAlignment="1">
      <alignment horizontal="center" vertical="center" shrinkToFit="1"/>
      <protection/>
    </xf>
    <xf numFmtId="0" fontId="5" fillId="0" borderId="10" xfId="52" applyFont="1" applyFill="1" applyBorder="1" applyAlignment="1">
      <alignment horizontal="center" vertical="center" shrinkToFit="1"/>
      <protection/>
    </xf>
    <xf numFmtId="0" fontId="5" fillId="0" borderId="13" xfId="52" applyFont="1" applyFill="1" applyBorder="1" applyAlignment="1">
      <alignment horizontal="center" vertical="center" shrinkToFit="1"/>
      <protection/>
    </xf>
    <xf numFmtId="0" fontId="5" fillId="0" borderId="16" xfId="52" applyFont="1" applyFill="1" applyBorder="1" applyAlignment="1">
      <alignment horizontal="center" vertical="center" shrinkToFit="1"/>
      <protection/>
    </xf>
    <xf numFmtId="0" fontId="5" fillId="0" borderId="17" xfId="52" applyFont="1" applyFill="1" applyBorder="1" applyAlignment="1">
      <alignment horizontal="center" vertical="center" shrinkToFit="1"/>
      <protection/>
    </xf>
    <xf numFmtId="0" fontId="5" fillId="0" borderId="18" xfId="52" applyFont="1" applyFill="1" applyBorder="1" applyAlignment="1">
      <alignment horizontal="center" vertical="center" shrinkToFit="1"/>
      <protection/>
    </xf>
    <xf numFmtId="0" fontId="5" fillId="0" borderId="19" xfId="52" applyFont="1" applyFill="1" applyBorder="1" applyAlignment="1">
      <alignment horizontal="center" vertical="center" shrinkToFit="1"/>
      <protection/>
    </xf>
    <xf numFmtId="0" fontId="5" fillId="0" borderId="20" xfId="52" applyFont="1" applyFill="1" applyBorder="1" applyAlignment="1">
      <alignment horizontal="center" vertical="center" shrinkToFit="1"/>
      <protection/>
    </xf>
    <xf numFmtId="0" fontId="5" fillId="0" borderId="21" xfId="52" applyFont="1" applyFill="1" applyBorder="1" applyAlignment="1">
      <alignment horizontal="center" vertical="center" shrinkToFit="1"/>
      <protection/>
    </xf>
    <xf numFmtId="4" fontId="5" fillId="0" borderId="15" xfId="52" applyNumberFormat="1" applyFont="1" applyFill="1" applyBorder="1" applyAlignment="1">
      <alignment horizontal="center" vertical="center" shrinkToFit="1"/>
      <protection/>
    </xf>
    <xf numFmtId="4" fontId="5" fillId="0" borderId="16" xfId="52" applyNumberFormat="1" applyFont="1" applyFill="1" applyBorder="1" applyAlignment="1">
      <alignment horizontal="center" vertical="center" shrinkToFit="1"/>
      <protection/>
    </xf>
    <xf numFmtId="4" fontId="5" fillId="0" borderId="18" xfId="52" applyNumberFormat="1" applyFont="1" applyFill="1" applyBorder="1" applyAlignment="1">
      <alignment horizontal="center" vertical="center" shrinkToFit="1"/>
      <protection/>
    </xf>
    <xf numFmtId="4" fontId="5" fillId="0" borderId="19" xfId="52" applyNumberFormat="1" applyFont="1" applyFill="1" applyBorder="1" applyAlignment="1">
      <alignment horizontal="center" vertical="center" shrinkToFit="1"/>
      <protection/>
    </xf>
    <xf numFmtId="4" fontId="5" fillId="0" borderId="21" xfId="52" applyNumberFormat="1" applyFont="1" applyFill="1" applyBorder="1" applyAlignment="1">
      <alignment horizontal="center" vertical="center" shrinkToFit="1"/>
      <protection/>
    </xf>
    <xf numFmtId="4" fontId="5" fillId="0" borderId="20" xfId="52" applyNumberFormat="1" applyFont="1" applyFill="1" applyBorder="1" applyAlignment="1">
      <alignment horizontal="center" vertical="center" shrinkToFit="1"/>
      <protection/>
    </xf>
    <xf numFmtId="4" fontId="5" fillId="0" borderId="22" xfId="52" applyNumberFormat="1" applyFont="1" applyFill="1" applyBorder="1" applyAlignment="1">
      <alignment horizontal="center" vertical="center" shrinkToFit="1"/>
      <protection/>
    </xf>
    <xf numFmtId="4" fontId="5" fillId="0" borderId="23" xfId="52" applyNumberFormat="1" applyFont="1" applyFill="1" applyBorder="1" applyAlignment="1">
      <alignment horizontal="center" vertical="center" shrinkToFit="1"/>
      <protection/>
    </xf>
    <xf numFmtId="0" fontId="4" fillId="0" borderId="0" xfId="52" applyFont="1" applyFill="1" applyBorder="1" applyAlignment="1">
      <alignment horizontal="center" vertical="center" shrinkToFit="1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2 2" xfId="53"/>
    <cellStyle name="ปกติ 3" xfId="54"/>
    <cellStyle name="ปกติ_Sheet4" xfId="55"/>
    <cellStyle name="ป้อนค่า" xfId="56"/>
    <cellStyle name="ปานกลาง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2"/>
  <sheetViews>
    <sheetView tabSelected="1" zoomScalePageLayoutView="0" workbookViewId="0" topLeftCell="A1">
      <pane ySplit="9" topLeftCell="A140" activePane="bottomLeft" state="frozen"/>
      <selection pane="topLeft" activeCell="A1" sqref="A1"/>
      <selection pane="bottomLeft" activeCell="O168" sqref="O168"/>
    </sheetView>
  </sheetViews>
  <sheetFormatPr defaultColWidth="9.140625" defaultRowHeight="15"/>
  <cols>
    <col min="1" max="1" width="2.421875" style="26" customWidth="1"/>
    <col min="2" max="2" width="12.140625" style="26" customWidth="1"/>
    <col min="3" max="3" width="10.28125" style="26" customWidth="1"/>
    <col min="4" max="4" width="3.57421875" style="26" customWidth="1"/>
    <col min="5" max="5" width="6.00390625" style="26" customWidth="1"/>
    <col min="6" max="6" width="4.28125" style="26" customWidth="1"/>
    <col min="7" max="7" width="4.00390625" style="27" customWidth="1"/>
    <col min="8" max="8" width="5.421875" style="28" customWidth="1"/>
    <col min="9" max="9" width="6.57421875" style="28" customWidth="1"/>
    <col min="10" max="10" width="4.421875" style="29" customWidth="1"/>
    <col min="11" max="11" width="5.28125" style="30" customWidth="1"/>
    <col min="12" max="12" width="6.57421875" style="31" customWidth="1"/>
    <col min="13" max="13" width="3.28125" style="29" customWidth="1"/>
    <col min="14" max="14" width="6.421875" style="32" customWidth="1"/>
    <col min="15" max="15" width="6.00390625" style="31" customWidth="1"/>
    <col min="16" max="16" width="7.00390625" style="31" customWidth="1"/>
    <col min="17" max="17" width="6.8515625" style="31" customWidth="1"/>
    <col min="18" max="18" width="38.140625" style="26" customWidth="1"/>
    <col min="19" max="19" width="1.421875" style="26" customWidth="1"/>
    <col min="20" max="16384" width="9.00390625" style="25" customWidth="1"/>
  </cols>
  <sheetData>
    <row r="1" spans="1:19" ht="2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5"/>
    </row>
    <row r="2" spans="1:19" ht="24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5"/>
    </row>
    <row r="3" spans="1:19" ht="24" customHeight="1">
      <c r="A3" s="65" t="s">
        <v>243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25"/>
    </row>
    <row r="4" spans="1:19" ht="24" customHeight="1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25"/>
    </row>
    <row r="5" spans="18:19" ht="24" customHeight="1">
      <c r="R5" s="33"/>
      <c r="S5" s="25"/>
    </row>
    <row r="6" spans="1:18" s="34" customFormat="1" ht="15.75">
      <c r="A6" s="66" t="s">
        <v>3</v>
      </c>
      <c r="B6" s="66" t="s">
        <v>4</v>
      </c>
      <c r="C6" s="66" t="s">
        <v>5</v>
      </c>
      <c r="D6" s="69" t="s">
        <v>6</v>
      </c>
      <c r="E6" s="70"/>
      <c r="F6" s="71"/>
      <c r="G6" s="69" t="s">
        <v>7</v>
      </c>
      <c r="H6" s="70"/>
      <c r="I6" s="71"/>
      <c r="J6" s="75" t="s">
        <v>8</v>
      </c>
      <c r="K6" s="75"/>
      <c r="L6" s="75"/>
      <c r="M6" s="75" t="s">
        <v>8</v>
      </c>
      <c r="N6" s="75"/>
      <c r="O6" s="75"/>
      <c r="P6" s="76" t="s">
        <v>9</v>
      </c>
      <c r="Q6" s="77"/>
      <c r="R6" s="66" t="s">
        <v>10</v>
      </c>
    </row>
    <row r="7" spans="1:18" s="34" customFormat="1" ht="24" customHeight="1">
      <c r="A7" s="67"/>
      <c r="B7" s="67"/>
      <c r="C7" s="67"/>
      <c r="D7" s="72"/>
      <c r="E7" s="73"/>
      <c r="F7" s="74"/>
      <c r="G7" s="72"/>
      <c r="H7" s="73"/>
      <c r="I7" s="74"/>
      <c r="J7" s="78" t="s">
        <v>11</v>
      </c>
      <c r="K7" s="80"/>
      <c r="L7" s="79"/>
      <c r="M7" s="78" t="s">
        <v>12</v>
      </c>
      <c r="N7" s="80"/>
      <c r="O7" s="79"/>
      <c r="P7" s="78"/>
      <c r="Q7" s="79"/>
      <c r="R7" s="67"/>
    </row>
    <row r="8" spans="1:18" s="34" customFormat="1" ht="24" customHeight="1">
      <c r="A8" s="67"/>
      <c r="B8" s="67"/>
      <c r="C8" s="67"/>
      <c r="D8" s="66" t="s">
        <v>13</v>
      </c>
      <c r="E8" s="66" t="s">
        <v>14</v>
      </c>
      <c r="F8" s="66" t="s">
        <v>15</v>
      </c>
      <c r="G8" s="35" t="s">
        <v>16</v>
      </c>
      <c r="H8" s="81" t="s">
        <v>17</v>
      </c>
      <c r="I8" s="82"/>
      <c r="J8" s="36" t="s">
        <v>16</v>
      </c>
      <c r="K8" s="81" t="s">
        <v>17</v>
      </c>
      <c r="L8" s="82"/>
      <c r="M8" s="36" t="s">
        <v>16</v>
      </c>
      <c r="N8" s="81" t="s">
        <v>17</v>
      </c>
      <c r="O8" s="82"/>
      <c r="P8" s="37"/>
      <c r="Q8" s="37"/>
      <c r="R8" s="67" t="s">
        <v>18</v>
      </c>
    </row>
    <row r="9" spans="1:18" s="34" customFormat="1" ht="24" customHeight="1">
      <c r="A9" s="68"/>
      <c r="B9" s="68"/>
      <c r="C9" s="68"/>
      <c r="D9" s="68"/>
      <c r="E9" s="68"/>
      <c r="F9" s="68"/>
      <c r="G9" s="38" t="s">
        <v>19</v>
      </c>
      <c r="H9" s="39" t="s">
        <v>5</v>
      </c>
      <c r="I9" s="39" t="s">
        <v>20</v>
      </c>
      <c r="J9" s="38" t="s">
        <v>21</v>
      </c>
      <c r="K9" s="40" t="s">
        <v>5</v>
      </c>
      <c r="L9" s="39" t="s">
        <v>20</v>
      </c>
      <c r="M9" s="38" t="s">
        <v>22</v>
      </c>
      <c r="N9" s="41" t="s">
        <v>5</v>
      </c>
      <c r="O9" s="39" t="s">
        <v>20</v>
      </c>
      <c r="P9" s="39" t="s">
        <v>5</v>
      </c>
      <c r="Q9" s="39" t="s">
        <v>23</v>
      </c>
      <c r="R9" s="68"/>
    </row>
    <row r="10" spans="1:18" ht="24" customHeight="1">
      <c r="A10" s="1">
        <v>1</v>
      </c>
      <c r="B10" s="1" t="s">
        <v>24</v>
      </c>
      <c r="C10" s="1" t="s">
        <v>25</v>
      </c>
      <c r="D10" s="1">
        <v>18</v>
      </c>
      <c r="E10" s="1" t="s">
        <v>26</v>
      </c>
      <c r="F10" s="1">
        <v>2557</v>
      </c>
      <c r="G10" s="1">
        <v>13</v>
      </c>
      <c r="H10" s="2">
        <f>3500*G10/30</f>
        <v>1516.6666666666667</v>
      </c>
      <c r="I10" s="3"/>
      <c r="J10" s="1">
        <v>15</v>
      </c>
      <c r="K10" s="4">
        <f>3500*J10</f>
        <v>52500</v>
      </c>
      <c r="L10" s="1"/>
      <c r="M10" s="1">
        <v>24</v>
      </c>
      <c r="N10" s="5">
        <f>3500*M10</f>
        <v>84000</v>
      </c>
      <c r="O10" s="1"/>
      <c r="P10" s="2">
        <f aca="true" t="shared" si="0" ref="P10:P31">H10+K10+N10</f>
        <v>138016.66666666666</v>
      </c>
      <c r="Q10" s="1"/>
      <c r="R10" s="1" t="s">
        <v>27</v>
      </c>
    </row>
    <row r="11" spans="1:19" s="44" customFormat="1" ht="24" customHeight="1">
      <c r="A11" s="6">
        <f>A10+1</f>
        <v>2</v>
      </c>
      <c r="B11" s="7" t="s">
        <v>28</v>
      </c>
      <c r="C11" s="8" t="s">
        <v>25</v>
      </c>
      <c r="D11" s="9" t="s">
        <v>29</v>
      </c>
      <c r="E11" s="10" t="s">
        <v>30</v>
      </c>
      <c r="F11" s="8">
        <v>2557</v>
      </c>
      <c r="G11" s="8">
        <v>30</v>
      </c>
      <c r="H11" s="11">
        <f>3500*G11/31</f>
        <v>3387.0967741935483</v>
      </c>
      <c r="I11" s="8"/>
      <c r="J11" s="1">
        <v>14</v>
      </c>
      <c r="K11" s="4">
        <f aca="true" t="shared" si="1" ref="K11:K24">3500*J11</f>
        <v>49000</v>
      </c>
      <c r="L11" s="1"/>
      <c r="M11" s="8">
        <v>24</v>
      </c>
      <c r="N11" s="5">
        <f aca="true" t="shared" si="2" ref="N11:N24">3500*M11</f>
        <v>84000</v>
      </c>
      <c r="O11" s="8"/>
      <c r="P11" s="2">
        <f t="shared" si="0"/>
        <v>136387.09677419355</v>
      </c>
      <c r="Q11" s="42"/>
      <c r="R11" s="7" t="s">
        <v>27</v>
      </c>
      <c r="S11" s="43"/>
    </row>
    <row r="12" spans="1:18" ht="24" customHeight="1">
      <c r="A12" s="6">
        <f aca="true" t="shared" si="3" ref="A12:A75">A11+1</f>
        <v>3</v>
      </c>
      <c r="B12" s="7" t="s">
        <v>31</v>
      </c>
      <c r="C12" s="8" t="s">
        <v>25</v>
      </c>
      <c r="D12" s="9" t="s">
        <v>32</v>
      </c>
      <c r="E12" s="10" t="s">
        <v>30</v>
      </c>
      <c r="F12" s="8">
        <v>2557</v>
      </c>
      <c r="G12" s="8">
        <v>10</v>
      </c>
      <c r="H12" s="11">
        <f>3500*G12/31</f>
        <v>1129.032258064516</v>
      </c>
      <c r="I12" s="8"/>
      <c r="J12" s="1">
        <v>14</v>
      </c>
      <c r="K12" s="4">
        <f t="shared" si="1"/>
        <v>49000</v>
      </c>
      <c r="L12" s="1"/>
      <c r="M12" s="8">
        <v>24</v>
      </c>
      <c r="N12" s="5">
        <f t="shared" si="2"/>
        <v>84000</v>
      </c>
      <c r="O12" s="8"/>
      <c r="P12" s="2">
        <f t="shared" si="0"/>
        <v>134129.03225806452</v>
      </c>
      <c r="Q12" s="42"/>
      <c r="R12" s="7" t="s">
        <v>27</v>
      </c>
    </row>
    <row r="13" spans="1:18" ht="24" customHeight="1">
      <c r="A13" s="6">
        <f t="shared" si="3"/>
        <v>4</v>
      </c>
      <c r="B13" s="7" t="s">
        <v>33</v>
      </c>
      <c r="C13" s="8" t="s">
        <v>25</v>
      </c>
      <c r="D13" s="9" t="s">
        <v>34</v>
      </c>
      <c r="E13" s="10" t="s">
        <v>30</v>
      </c>
      <c r="F13" s="8">
        <v>2557</v>
      </c>
      <c r="G13" s="8">
        <v>7</v>
      </c>
      <c r="H13" s="11">
        <f>3500*G13/31</f>
        <v>790.3225806451613</v>
      </c>
      <c r="I13" s="45"/>
      <c r="J13" s="1">
        <v>14</v>
      </c>
      <c r="K13" s="4">
        <f t="shared" si="1"/>
        <v>49000</v>
      </c>
      <c r="L13" s="1"/>
      <c r="M13" s="8">
        <v>24</v>
      </c>
      <c r="N13" s="5">
        <f t="shared" si="2"/>
        <v>84000</v>
      </c>
      <c r="O13" s="8"/>
      <c r="P13" s="2">
        <f t="shared" si="0"/>
        <v>133790.32258064515</v>
      </c>
      <c r="Q13" s="42"/>
      <c r="R13" s="7" t="s">
        <v>27</v>
      </c>
    </row>
    <row r="14" spans="1:18" ht="24" customHeight="1">
      <c r="A14" s="6">
        <f t="shared" si="3"/>
        <v>5</v>
      </c>
      <c r="B14" s="7" t="s">
        <v>35</v>
      </c>
      <c r="C14" s="8" t="s">
        <v>25</v>
      </c>
      <c r="D14" s="9" t="s">
        <v>32</v>
      </c>
      <c r="E14" s="10" t="s">
        <v>36</v>
      </c>
      <c r="F14" s="8">
        <v>2557</v>
      </c>
      <c r="G14" s="8">
        <v>9</v>
      </c>
      <c r="H14" s="2">
        <f>3500*G14/30</f>
        <v>1050</v>
      </c>
      <c r="I14" s="45"/>
      <c r="J14" s="1">
        <v>12</v>
      </c>
      <c r="K14" s="4">
        <f t="shared" si="1"/>
        <v>42000</v>
      </c>
      <c r="L14" s="1"/>
      <c r="M14" s="8">
        <v>24</v>
      </c>
      <c r="N14" s="5">
        <f t="shared" si="2"/>
        <v>84000</v>
      </c>
      <c r="O14" s="8"/>
      <c r="P14" s="2">
        <f t="shared" si="0"/>
        <v>127050</v>
      </c>
      <c r="Q14" s="42"/>
      <c r="R14" s="7" t="s">
        <v>27</v>
      </c>
    </row>
    <row r="15" spans="1:18" ht="24" customHeight="1">
      <c r="A15" s="6">
        <f t="shared" si="3"/>
        <v>6</v>
      </c>
      <c r="B15" s="7" t="s">
        <v>37</v>
      </c>
      <c r="C15" s="8" t="s">
        <v>25</v>
      </c>
      <c r="D15" s="9" t="s">
        <v>32</v>
      </c>
      <c r="E15" s="10" t="s">
        <v>36</v>
      </c>
      <c r="F15" s="8">
        <v>2557</v>
      </c>
      <c r="G15" s="8">
        <v>9</v>
      </c>
      <c r="H15" s="2">
        <f>3500*G15/30</f>
        <v>1050</v>
      </c>
      <c r="I15" s="8"/>
      <c r="J15" s="1">
        <v>12</v>
      </c>
      <c r="K15" s="4">
        <f t="shared" si="1"/>
        <v>42000</v>
      </c>
      <c r="L15" s="1"/>
      <c r="M15" s="8">
        <v>24</v>
      </c>
      <c r="N15" s="5">
        <f t="shared" si="2"/>
        <v>84000</v>
      </c>
      <c r="O15" s="8"/>
      <c r="P15" s="2">
        <f t="shared" si="0"/>
        <v>127050</v>
      </c>
      <c r="Q15" s="42"/>
      <c r="R15" s="7" t="s">
        <v>27</v>
      </c>
    </row>
    <row r="16" spans="1:18" ht="24" customHeight="1">
      <c r="A16" s="6">
        <f t="shared" si="3"/>
        <v>7</v>
      </c>
      <c r="B16" s="7" t="s">
        <v>38</v>
      </c>
      <c r="C16" s="8" t="s">
        <v>25</v>
      </c>
      <c r="D16" s="9" t="s">
        <v>39</v>
      </c>
      <c r="E16" s="10" t="s">
        <v>40</v>
      </c>
      <c r="F16" s="8">
        <v>2557</v>
      </c>
      <c r="G16" s="8">
        <v>26</v>
      </c>
      <c r="H16" s="11">
        <f aca="true" t="shared" si="4" ref="H16:H22">3500*G16/31</f>
        <v>2935.483870967742</v>
      </c>
      <c r="I16" s="8"/>
      <c r="J16" s="1">
        <v>11</v>
      </c>
      <c r="K16" s="4">
        <f t="shared" si="1"/>
        <v>38500</v>
      </c>
      <c r="L16" s="1"/>
      <c r="M16" s="8">
        <v>24</v>
      </c>
      <c r="N16" s="5">
        <f t="shared" si="2"/>
        <v>84000</v>
      </c>
      <c r="O16" s="8"/>
      <c r="P16" s="2">
        <f t="shared" si="0"/>
        <v>125435.48387096774</v>
      </c>
      <c r="Q16" s="42"/>
      <c r="R16" s="7" t="s">
        <v>27</v>
      </c>
    </row>
    <row r="17" spans="1:18" ht="24" customHeight="1">
      <c r="A17" s="6">
        <f t="shared" si="3"/>
        <v>8</v>
      </c>
      <c r="B17" s="7" t="s">
        <v>41</v>
      </c>
      <c r="C17" s="8" t="s">
        <v>25</v>
      </c>
      <c r="D17" s="9" t="s">
        <v>42</v>
      </c>
      <c r="E17" s="10" t="s">
        <v>40</v>
      </c>
      <c r="F17" s="8">
        <v>2557</v>
      </c>
      <c r="G17" s="8">
        <v>25</v>
      </c>
      <c r="H17" s="11">
        <f t="shared" si="4"/>
        <v>2822.5806451612902</v>
      </c>
      <c r="I17" s="8"/>
      <c r="J17" s="1">
        <v>11</v>
      </c>
      <c r="K17" s="4">
        <f t="shared" si="1"/>
        <v>38500</v>
      </c>
      <c r="L17" s="1"/>
      <c r="M17" s="8">
        <v>24</v>
      </c>
      <c r="N17" s="5">
        <f t="shared" si="2"/>
        <v>84000</v>
      </c>
      <c r="O17" s="8"/>
      <c r="P17" s="2">
        <f t="shared" si="0"/>
        <v>125322.58064516129</v>
      </c>
      <c r="Q17" s="42"/>
      <c r="R17" s="7" t="s">
        <v>27</v>
      </c>
    </row>
    <row r="18" spans="1:18" ht="24" customHeight="1">
      <c r="A18" s="6">
        <f t="shared" si="3"/>
        <v>9</v>
      </c>
      <c r="B18" s="7" t="s">
        <v>43</v>
      </c>
      <c r="C18" s="8" t="s">
        <v>25</v>
      </c>
      <c r="D18" s="9" t="s">
        <v>44</v>
      </c>
      <c r="E18" s="10" t="s">
        <v>30</v>
      </c>
      <c r="F18" s="8">
        <v>2557</v>
      </c>
      <c r="G18" s="8">
        <v>9</v>
      </c>
      <c r="H18" s="11">
        <f t="shared" si="4"/>
        <v>1016.1290322580645</v>
      </c>
      <c r="I18" s="8"/>
      <c r="J18" s="1">
        <v>14</v>
      </c>
      <c r="K18" s="4">
        <f t="shared" si="1"/>
        <v>49000</v>
      </c>
      <c r="L18" s="1"/>
      <c r="M18" s="8">
        <v>24</v>
      </c>
      <c r="N18" s="5">
        <f t="shared" si="2"/>
        <v>84000</v>
      </c>
      <c r="O18" s="8"/>
      <c r="P18" s="2">
        <f t="shared" si="0"/>
        <v>134016.12903225806</v>
      </c>
      <c r="Q18" s="42"/>
      <c r="R18" s="7" t="s">
        <v>27</v>
      </c>
    </row>
    <row r="19" spans="1:18" ht="24" customHeight="1">
      <c r="A19" s="6">
        <f t="shared" si="3"/>
        <v>10</v>
      </c>
      <c r="B19" s="7" t="s">
        <v>45</v>
      </c>
      <c r="C19" s="8" t="s">
        <v>25</v>
      </c>
      <c r="D19" s="9" t="s">
        <v>34</v>
      </c>
      <c r="E19" s="10" t="s">
        <v>30</v>
      </c>
      <c r="F19" s="8">
        <v>2557</v>
      </c>
      <c r="G19" s="8">
        <v>7</v>
      </c>
      <c r="H19" s="11">
        <f t="shared" si="4"/>
        <v>790.3225806451613</v>
      </c>
      <c r="I19" s="8"/>
      <c r="J19" s="1">
        <v>14</v>
      </c>
      <c r="K19" s="4">
        <f t="shared" si="1"/>
        <v>49000</v>
      </c>
      <c r="L19" s="1"/>
      <c r="M19" s="8">
        <v>24</v>
      </c>
      <c r="N19" s="5">
        <f t="shared" si="2"/>
        <v>84000</v>
      </c>
      <c r="O19" s="8"/>
      <c r="P19" s="2">
        <f t="shared" si="0"/>
        <v>133790.32258064515</v>
      </c>
      <c r="Q19" s="42"/>
      <c r="R19" s="7" t="s">
        <v>27</v>
      </c>
    </row>
    <row r="20" spans="1:18" ht="24" customHeight="1">
      <c r="A20" s="6">
        <f t="shared" si="3"/>
        <v>11</v>
      </c>
      <c r="B20" s="7" t="s">
        <v>46</v>
      </c>
      <c r="C20" s="8" t="s">
        <v>25</v>
      </c>
      <c r="D20" s="9" t="s">
        <v>47</v>
      </c>
      <c r="E20" s="10" t="s">
        <v>48</v>
      </c>
      <c r="F20" s="8">
        <v>2557</v>
      </c>
      <c r="G20" s="8">
        <v>12</v>
      </c>
      <c r="H20" s="11">
        <f t="shared" si="4"/>
        <v>1354.8387096774193</v>
      </c>
      <c r="I20" s="8"/>
      <c r="J20" s="1">
        <v>13</v>
      </c>
      <c r="K20" s="4">
        <f t="shared" si="1"/>
        <v>45500</v>
      </c>
      <c r="L20" s="1"/>
      <c r="M20" s="8">
        <v>24</v>
      </c>
      <c r="N20" s="5">
        <f t="shared" si="2"/>
        <v>84000</v>
      </c>
      <c r="O20" s="8"/>
      <c r="P20" s="2">
        <f t="shared" si="0"/>
        <v>130854.83870967742</v>
      </c>
      <c r="Q20" s="42"/>
      <c r="R20" s="7" t="s">
        <v>27</v>
      </c>
    </row>
    <row r="21" spans="1:18" ht="24" customHeight="1">
      <c r="A21" s="6">
        <f t="shared" si="3"/>
        <v>12</v>
      </c>
      <c r="B21" s="7" t="s">
        <v>49</v>
      </c>
      <c r="C21" s="8" t="s">
        <v>25</v>
      </c>
      <c r="D21" s="9" t="s">
        <v>50</v>
      </c>
      <c r="E21" s="10" t="s">
        <v>48</v>
      </c>
      <c r="F21" s="8">
        <v>2557</v>
      </c>
      <c r="G21" s="8">
        <v>6</v>
      </c>
      <c r="H21" s="11">
        <f t="shared" si="4"/>
        <v>677.4193548387096</v>
      </c>
      <c r="I21" s="8"/>
      <c r="J21" s="1">
        <v>13</v>
      </c>
      <c r="K21" s="4">
        <f t="shared" si="1"/>
        <v>45500</v>
      </c>
      <c r="L21" s="1"/>
      <c r="M21" s="8">
        <v>24</v>
      </c>
      <c r="N21" s="5">
        <f t="shared" si="2"/>
        <v>84000</v>
      </c>
      <c r="O21" s="8"/>
      <c r="P21" s="2">
        <f t="shared" si="0"/>
        <v>130177.41935483871</v>
      </c>
      <c r="Q21" s="42"/>
      <c r="R21" s="7" t="s">
        <v>27</v>
      </c>
    </row>
    <row r="22" spans="1:18" ht="24" customHeight="1">
      <c r="A22" s="6">
        <f t="shared" si="3"/>
        <v>13</v>
      </c>
      <c r="B22" s="7" t="s">
        <v>51</v>
      </c>
      <c r="C22" s="8" t="s">
        <v>25</v>
      </c>
      <c r="D22" s="9" t="s">
        <v>52</v>
      </c>
      <c r="E22" s="10" t="s">
        <v>48</v>
      </c>
      <c r="F22" s="8">
        <v>2557</v>
      </c>
      <c r="G22" s="8">
        <v>5</v>
      </c>
      <c r="H22" s="11">
        <f t="shared" si="4"/>
        <v>564.516129032258</v>
      </c>
      <c r="I22" s="8"/>
      <c r="J22" s="1">
        <v>13</v>
      </c>
      <c r="K22" s="4">
        <f t="shared" si="1"/>
        <v>45500</v>
      </c>
      <c r="L22" s="1"/>
      <c r="M22" s="8">
        <v>24</v>
      </c>
      <c r="N22" s="5">
        <f t="shared" si="2"/>
        <v>84000</v>
      </c>
      <c r="O22" s="8"/>
      <c r="P22" s="2">
        <f t="shared" si="0"/>
        <v>130064.51612903226</v>
      </c>
      <c r="Q22" s="42"/>
      <c r="R22" s="7" t="s">
        <v>27</v>
      </c>
    </row>
    <row r="23" spans="1:18" ht="24" customHeight="1">
      <c r="A23" s="6">
        <f t="shared" si="3"/>
        <v>14</v>
      </c>
      <c r="B23" s="7" t="s">
        <v>53</v>
      </c>
      <c r="C23" s="8" t="s">
        <v>25</v>
      </c>
      <c r="D23" s="9" t="s">
        <v>54</v>
      </c>
      <c r="E23" s="10" t="s">
        <v>36</v>
      </c>
      <c r="F23" s="8">
        <v>2557</v>
      </c>
      <c r="G23" s="8">
        <v>30</v>
      </c>
      <c r="H23" s="2">
        <f>3500*G23/30</f>
        <v>3500</v>
      </c>
      <c r="I23" s="8"/>
      <c r="J23" s="1">
        <v>12</v>
      </c>
      <c r="K23" s="4">
        <f t="shared" si="1"/>
        <v>42000</v>
      </c>
      <c r="L23" s="1"/>
      <c r="M23" s="8">
        <v>24</v>
      </c>
      <c r="N23" s="5">
        <f t="shared" si="2"/>
        <v>84000</v>
      </c>
      <c r="O23" s="8"/>
      <c r="P23" s="2">
        <f t="shared" si="0"/>
        <v>129500</v>
      </c>
      <c r="Q23" s="42"/>
      <c r="R23" s="7" t="s">
        <v>27</v>
      </c>
    </row>
    <row r="24" spans="1:18" ht="24" customHeight="1">
      <c r="A24" s="6">
        <f t="shared" si="3"/>
        <v>15</v>
      </c>
      <c r="B24" s="7" t="s">
        <v>55</v>
      </c>
      <c r="C24" s="8" t="s">
        <v>25</v>
      </c>
      <c r="D24" s="9" t="s">
        <v>56</v>
      </c>
      <c r="E24" s="10" t="s">
        <v>36</v>
      </c>
      <c r="F24" s="8">
        <v>2557</v>
      </c>
      <c r="G24" s="8">
        <v>28</v>
      </c>
      <c r="H24" s="2">
        <f>3500*G24/30</f>
        <v>3266.6666666666665</v>
      </c>
      <c r="I24" s="8"/>
      <c r="J24" s="1">
        <v>12</v>
      </c>
      <c r="K24" s="4">
        <f t="shared" si="1"/>
        <v>42000</v>
      </c>
      <c r="L24" s="1"/>
      <c r="M24" s="8">
        <v>24</v>
      </c>
      <c r="N24" s="5">
        <f t="shared" si="2"/>
        <v>84000</v>
      </c>
      <c r="O24" s="8"/>
      <c r="P24" s="2">
        <f t="shared" si="0"/>
        <v>129266.66666666666</v>
      </c>
      <c r="Q24" s="42"/>
      <c r="R24" s="7" t="s">
        <v>27</v>
      </c>
    </row>
    <row r="25" spans="1:18" ht="24" customHeight="1">
      <c r="A25" s="6">
        <f t="shared" si="3"/>
        <v>16</v>
      </c>
      <c r="B25" s="12" t="s">
        <v>57</v>
      </c>
      <c r="C25" s="13" t="s">
        <v>25</v>
      </c>
      <c r="D25" s="13">
        <v>24</v>
      </c>
      <c r="E25" s="14" t="s">
        <v>58</v>
      </c>
      <c r="F25" s="1">
        <v>2557</v>
      </c>
      <c r="G25" s="15">
        <v>7</v>
      </c>
      <c r="H25" s="11">
        <f>3500*G25/30</f>
        <v>816.6666666666666</v>
      </c>
      <c r="I25" s="16"/>
      <c r="J25" s="15">
        <v>10</v>
      </c>
      <c r="K25" s="17">
        <f>J25*3500</f>
        <v>35000</v>
      </c>
      <c r="L25" s="15"/>
      <c r="M25" s="8">
        <v>24</v>
      </c>
      <c r="N25" s="18">
        <f>M25*3500</f>
        <v>84000</v>
      </c>
      <c r="O25" s="15"/>
      <c r="P25" s="19">
        <f t="shared" si="0"/>
        <v>119816.66666666666</v>
      </c>
      <c r="Q25" s="42"/>
      <c r="R25" s="14" t="s">
        <v>59</v>
      </c>
    </row>
    <row r="26" spans="1:18" s="26" customFormat="1" ht="24" customHeight="1">
      <c r="A26" s="6">
        <f t="shared" si="3"/>
        <v>17</v>
      </c>
      <c r="B26" s="7" t="s">
        <v>60</v>
      </c>
      <c r="C26" s="8" t="s">
        <v>25</v>
      </c>
      <c r="D26" s="9" t="s">
        <v>50</v>
      </c>
      <c r="E26" s="10" t="s">
        <v>61</v>
      </c>
      <c r="F26" s="8">
        <v>2557</v>
      </c>
      <c r="G26" s="8">
        <v>6</v>
      </c>
      <c r="H26" s="11">
        <f aca="true" t="shared" si="5" ref="H26:H31">3500*G26/31</f>
        <v>677.4193548387096</v>
      </c>
      <c r="I26" s="8"/>
      <c r="J26" s="8">
        <v>9</v>
      </c>
      <c r="K26" s="17">
        <f aca="true" t="shared" si="6" ref="K26:K31">J26*3500</f>
        <v>31500</v>
      </c>
      <c r="L26" s="8"/>
      <c r="M26" s="8">
        <v>24</v>
      </c>
      <c r="N26" s="18">
        <f aca="true" t="shared" si="7" ref="N26:N31">M26*3500</f>
        <v>84000</v>
      </c>
      <c r="O26" s="8"/>
      <c r="P26" s="19">
        <f t="shared" si="0"/>
        <v>116177.41935483871</v>
      </c>
      <c r="Q26" s="42"/>
      <c r="R26" s="14" t="s">
        <v>59</v>
      </c>
    </row>
    <row r="27" spans="1:18" s="26" customFormat="1" ht="24" customHeight="1">
      <c r="A27" s="6">
        <f t="shared" si="3"/>
        <v>18</v>
      </c>
      <c r="B27" s="7" t="s">
        <v>62</v>
      </c>
      <c r="C27" s="8" t="s">
        <v>25</v>
      </c>
      <c r="D27" s="9" t="s">
        <v>63</v>
      </c>
      <c r="E27" s="10" t="s">
        <v>64</v>
      </c>
      <c r="F27" s="8">
        <v>2558</v>
      </c>
      <c r="G27" s="8">
        <v>24</v>
      </c>
      <c r="H27" s="11">
        <f t="shared" si="5"/>
        <v>2709.6774193548385</v>
      </c>
      <c r="I27" s="8"/>
      <c r="J27" s="8">
        <v>8</v>
      </c>
      <c r="K27" s="17">
        <f t="shared" si="6"/>
        <v>28000</v>
      </c>
      <c r="L27" s="8"/>
      <c r="M27" s="8">
        <v>24</v>
      </c>
      <c r="N27" s="18">
        <f t="shared" si="7"/>
        <v>84000</v>
      </c>
      <c r="O27" s="8"/>
      <c r="P27" s="19">
        <f t="shared" si="0"/>
        <v>114709.67741935483</v>
      </c>
      <c r="Q27" s="42"/>
      <c r="R27" s="14" t="s">
        <v>59</v>
      </c>
    </row>
    <row r="28" spans="1:18" s="26" customFormat="1" ht="24" customHeight="1">
      <c r="A28" s="6">
        <f t="shared" si="3"/>
        <v>19</v>
      </c>
      <c r="B28" s="7" t="s">
        <v>65</v>
      </c>
      <c r="C28" s="8" t="s">
        <v>25</v>
      </c>
      <c r="D28" s="9" t="s">
        <v>63</v>
      </c>
      <c r="E28" s="10" t="s">
        <v>64</v>
      </c>
      <c r="F28" s="8">
        <v>2558</v>
      </c>
      <c r="G28" s="8">
        <v>24</v>
      </c>
      <c r="H28" s="11">
        <f t="shared" si="5"/>
        <v>2709.6774193548385</v>
      </c>
      <c r="I28" s="8"/>
      <c r="J28" s="8">
        <v>8</v>
      </c>
      <c r="K28" s="17">
        <f t="shared" si="6"/>
        <v>28000</v>
      </c>
      <c r="L28" s="8"/>
      <c r="M28" s="8">
        <v>24</v>
      </c>
      <c r="N28" s="18">
        <f t="shared" si="7"/>
        <v>84000</v>
      </c>
      <c r="O28" s="8"/>
      <c r="P28" s="19">
        <f t="shared" si="0"/>
        <v>114709.67741935483</v>
      </c>
      <c r="Q28" s="42"/>
      <c r="R28" s="14" t="s">
        <v>59</v>
      </c>
    </row>
    <row r="29" spans="1:18" s="26" customFormat="1" ht="24" customHeight="1">
      <c r="A29" s="6">
        <f t="shared" si="3"/>
        <v>20</v>
      </c>
      <c r="B29" s="7" t="s">
        <v>66</v>
      </c>
      <c r="C29" s="8" t="s">
        <v>25</v>
      </c>
      <c r="D29" s="9" t="s">
        <v>63</v>
      </c>
      <c r="E29" s="10" t="s">
        <v>64</v>
      </c>
      <c r="F29" s="8">
        <v>2558</v>
      </c>
      <c r="G29" s="8">
        <v>24</v>
      </c>
      <c r="H29" s="11">
        <f t="shared" si="5"/>
        <v>2709.6774193548385</v>
      </c>
      <c r="I29" s="8"/>
      <c r="J29" s="8">
        <v>8</v>
      </c>
      <c r="K29" s="17">
        <f t="shared" si="6"/>
        <v>28000</v>
      </c>
      <c r="L29" s="8"/>
      <c r="M29" s="8">
        <v>24</v>
      </c>
      <c r="N29" s="18">
        <f t="shared" si="7"/>
        <v>84000</v>
      </c>
      <c r="O29" s="8"/>
      <c r="P29" s="19">
        <f t="shared" si="0"/>
        <v>114709.67741935483</v>
      </c>
      <c r="Q29" s="42"/>
      <c r="R29" s="14" t="s">
        <v>59</v>
      </c>
    </row>
    <row r="30" spans="1:18" s="26" customFormat="1" ht="24" customHeight="1">
      <c r="A30" s="6">
        <f t="shared" si="3"/>
        <v>21</v>
      </c>
      <c r="B30" s="7" t="s">
        <v>67</v>
      </c>
      <c r="C30" s="8" t="s">
        <v>25</v>
      </c>
      <c r="D30" s="9" t="s">
        <v>68</v>
      </c>
      <c r="E30" s="10" t="s">
        <v>64</v>
      </c>
      <c r="F30" s="8">
        <v>2558</v>
      </c>
      <c r="G30" s="8">
        <v>23</v>
      </c>
      <c r="H30" s="11">
        <f t="shared" si="5"/>
        <v>2596.7741935483873</v>
      </c>
      <c r="I30" s="8"/>
      <c r="J30" s="8">
        <v>8</v>
      </c>
      <c r="K30" s="17">
        <f t="shared" si="6"/>
        <v>28000</v>
      </c>
      <c r="L30" s="8"/>
      <c r="M30" s="8">
        <v>24</v>
      </c>
      <c r="N30" s="18">
        <f t="shared" si="7"/>
        <v>84000</v>
      </c>
      <c r="O30" s="8"/>
      <c r="P30" s="19">
        <f t="shared" si="0"/>
        <v>114596.7741935484</v>
      </c>
      <c r="Q30" s="42"/>
      <c r="R30" s="14" t="s">
        <v>59</v>
      </c>
    </row>
    <row r="31" spans="1:18" s="26" customFormat="1" ht="24" customHeight="1">
      <c r="A31" s="6">
        <f t="shared" si="3"/>
        <v>22</v>
      </c>
      <c r="B31" s="7" t="s">
        <v>69</v>
      </c>
      <c r="C31" s="8" t="s">
        <v>25</v>
      </c>
      <c r="D31" s="9" t="s">
        <v>32</v>
      </c>
      <c r="E31" s="10" t="s">
        <v>64</v>
      </c>
      <c r="F31" s="8">
        <v>2558</v>
      </c>
      <c r="G31" s="8">
        <v>10</v>
      </c>
      <c r="H31" s="11">
        <f t="shared" si="5"/>
        <v>1129.032258064516</v>
      </c>
      <c r="I31" s="8"/>
      <c r="J31" s="8">
        <v>8</v>
      </c>
      <c r="K31" s="17">
        <f t="shared" si="6"/>
        <v>28000</v>
      </c>
      <c r="L31" s="8"/>
      <c r="M31" s="8">
        <v>24</v>
      </c>
      <c r="N31" s="18">
        <f t="shared" si="7"/>
        <v>84000</v>
      </c>
      <c r="O31" s="8"/>
      <c r="P31" s="19">
        <f t="shared" si="0"/>
        <v>113129.03225806452</v>
      </c>
      <c r="Q31" s="42"/>
      <c r="R31" s="14" t="s">
        <v>59</v>
      </c>
    </row>
    <row r="32" spans="1:18" s="26" customFormat="1" ht="24" customHeight="1">
      <c r="A32" s="6">
        <f t="shared" si="3"/>
        <v>23</v>
      </c>
      <c r="B32" s="12" t="s">
        <v>70</v>
      </c>
      <c r="C32" s="13" t="s">
        <v>25</v>
      </c>
      <c r="D32" s="13">
        <v>8</v>
      </c>
      <c r="E32" s="14" t="s">
        <v>64</v>
      </c>
      <c r="F32" s="1">
        <v>2557</v>
      </c>
      <c r="G32" s="15">
        <v>24</v>
      </c>
      <c r="H32" s="11">
        <f>3500*G32/31</f>
        <v>2709.6774193548385</v>
      </c>
      <c r="I32" s="16"/>
      <c r="J32" s="15">
        <v>20</v>
      </c>
      <c r="K32" s="17">
        <f>J32*3500</f>
        <v>70000</v>
      </c>
      <c r="L32" s="15"/>
      <c r="M32" s="8">
        <v>24</v>
      </c>
      <c r="N32" s="18">
        <f>M32*3500</f>
        <v>84000</v>
      </c>
      <c r="O32" s="15"/>
      <c r="P32" s="19">
        <f>H32+K32+N32</f>
        <v>156709.67741935485</v>
      </c>
      <c r="Q32" s="42"/>
      <c r="R32" s="14" t="s">
        <v>71</v>
      </c>
    </row>
    <row r="33" spans="1:18" s="26" customFormat="1" ht="24" customHeight="1">
      <c r="A33" s="6">
        <f t="shared" si="3"/>
        <v>24</v>
      </c>
      <c r="B33" s="12" t="s">
        <v>72</v>
      </c>
      <c r="C33" s="13" t="s">
        <v>25</v>
      </c>
      <c r="D33" s="13">
        <v>3</v>
      </c>
      <c r="E33" s="14" t="s">
        <v>73</v>
      </c>
      <c r="F33" s="1">
        <v>2558</v>
      </c>
      <c r="G33" s="15">
        <v>26</v>
      </c>
      <c r="H33" s="11">
        <f>3500*G33/28</f>
        <v>3250</v>
      </c>
      <c r="I33" s="16"/>
      <c r="J33" s="15">
        <v>7</v>
      </c>
      <c r="K33" s="17">
        <f>J33*3500</f>
        <v>24500</v>
      </c>
      <c r="L33" s="15"/>
      <c r="M33" s="8">
        <v>24</v>
      </c>
      <c r="N33" s="18">
        <f>M33*3500</f>
        <v>84000</v>
      </c>
      <c r="O33" s="15"/>
      <c r="P33" s="19">
        <f>H33+K33+N33</f>
        <v>111750</v>
      </c>
      <c r="Q33" s="42"/>
      <c r="R33" s="14" t="s">
        <v>74</v>
      </c>
    </row>
    <row r="34" spans="1:18" s="26" customFormat="1" ht="24" customHeight="1">
      <c r="A34" s="6">
        <f t="shared" si="3"/>
        <v>25</v>
      </c>
      <c r="B34" s="7" t="s">
        <v>75</v>
      </c>
      <c r="C34" s="8" t="s">
        <v>25</v>
      </c>
      <c r="D34" s="9" t="s">
        <v>68</v>
      </c>
      <c r="E34" s="10" t="s">
        <v>73</v>
      </c>
      <c r="F34" s="8">
        <v>2558</v>
      </c>
      <c r="G34" s="8">
        <v>20</v>
      </c>
      <c r="H34" s="11">
        <f>3500*G34/28</f>
        <v>2500</v>
      </c>
      <c r="I34" s="8"/>
      <c r="J34" s="8">
        <v>7</v>
      </c>
      <c r="K34" s="17">
        <f aca="true" t="shared" si="8" ref="K34:K40">J34*3500</f>
        <v>24500</v>
      </c>
      <c r="L34" s="8"/>
      <c r="M34" s="8">
        <v>24</v>
      </c>
      <c r="N34" s="18">
        <f aca="true" t="shared" si="9" ref="N34:N40">M34*3500</f>
        <v>84000</v>
      </c>
      <c r="O34" s="8"/>
      <c r="P34" s="19">
        <f aca="true" t="shared" si="10" ref="P34:P39">H34+K34+N34</f>
        <v>111000</v>
      </c>
      <c r="Q34" s="42"/>
      <c r="R34" s="14" t="s">
        <v>74</v>
      </c>
    </row>
    <row r="35" spans="1:18" s="26" customFormat="1" ht="24" customHeight="1">
      <c r="A35" s="6">
        <f t="shared" si="3"/>
        <v>26</v>
      </c>
      <c r="B35" s="7" t="s">
        <v>76</v>
      </c>
      <c r="C35" s="8" t="s">
        <v>25</v>
      </c>
      <c r="D35" s="9" t="s">
        <v>52</v>
      </c>
      <c r="E35" s="10" t="s">
        <v>73</v>
      </c>
      <c r="F35" s="8">
        <v>2558</v>
      </c>
      <c r="G35" s="8">
        <v>2</v>
      </c>
      <c r="H35" s="11">
        <f>3500*G35/28</f>
        <v>250</v>
      </c>
      <c r="I35" s="8"/>
      <c r="J35" s="8">
        <v>7</v>
      </c>
      <c r="K35" s="17">
        <f t="shared" si="8"/>
        <v>24500</v>
      </c>
      <c r="L35" s="8"/>
      <c r="M35" s="8">
        <v>24</v>
      </c>
      <c r="N35" s="18">
        <f t="shared" si="9"/>
        <v>84000</v>
      </c>
      <c r="O35" s="8"/>
      <c r="P35" s="19">
        <f t="shared" si="10"/>
        <v>108750</v>
      </c>
      <c r="Q35" s="42"/>
      <c r="R35" s="14" t="s">
        <v>74</v>
      </c>
    </row>
    <row r="36" spans="1:18" s="26" customFormat="1" ht="24" customHeight="1">
      <c r="A36" s="6">
        <f t="shared" si="3"/>
        <v>27</v>
      </c>
      <c r="B36" s="7" t="s">
        <v>77</v>
      </c>
      <c r="C36" s="8" t="s">
        <v>25</v>
      </c>
      <c r="D36" s="9" t="s">
        <v>78</v>
      </c>
      <c r="E36" s="10" t="s">
        <v>79</v>
      </c>
      <c r="F36" s="8">
        <v>2558</v>
      </c>
      <c r="G36" s="8">
        <v>27</v>
      </c>
      <c r="H36" s="11">
        <f>3500*G36/31</f>
        <v>3048.3870967741937</v>
      </c>
      <c r="I36" s="8"/>
      <c r="J36" s="8">
        <v>6</v>
      </c>
      <c r="K36" s="17">
        <f t="shared" si="8"/>
        <v>21000</v>
      </c>
      <c r="L36" s="8"/>
      <c r="M36" s="8">
        <v>24</v>
      </c>
      <c r="N36" s="18">
        <f t="shared" si="9"/>
        <v>84000</v>
      </c>
      <c r="O36" s="8"/>
      <c r="P36" s="19">
        <f t="shared" si="10"/>
        <v>108048.3870967742</v>
      </c>
      <c r="Q36" s="42"/>
      <c r="R36" s="14" t="s">
        <v>74</v>
      </c>
    </row>
    <row r="37" spans="1:18" s="26" customFormat="1" ht="24" customHeight="1">
      <c r="A37" s="6">
        <f t="shared" si="3"/>
        <v>28</v>
      </c>
      <c r="B37" s="7" t="s">
        <v>80</v>
      </c>
      <c r="C37" s="8" t="s">
        <v>25</v>
      </c>
      <c r="D37" s="9" t="s">
        <v>81</v>
      </c>
      <c r="E37" s="10" t="s">
        <v>79</v>
      </c>
      <c r="F37" s="8">
        <v>2558</v>
      </c>
      <c r="G37" s="8">
        <v>22</v>
      </c>
      <c r="H37" s="11">
        <f>3500*G37/31</f>
        <v>2483.8709677419356</v>
      </c>
      <c r="I37" s="8"/>
      <c r="J37" s="8">
        <v>6</v>
      </c>
      <c r="K37" s="17">
        <f t="shared" si="8"/>
        <v>21000</v>
      </c>
      <c r="L37" s="8"/>
      <c r="M37" s="8">
        <v>24</v>
      </c>
      <c r="N37" s="18">
        <f t="shared" si="9"/>
        <v>84000</v>
      </c>
      <c r="O37" s="8"/>
      <c r="P37" s="19">
        <f t="shared" si="10"/>
        <v>107483.87096774194</v>
      </c>
      <c r="Q37" s="42"/>
      <c r="R37" s="14" t="s">
        <v>74</v>
      </c>
    </row>
    <row r="38" spans="1:18" s="26" customFormat="1" ht="24" customHeight="1">
      <c r="A38" s="6">
        <f t="shared" si="3"/>
        <v>29</v>
      </c>
      <c r="B38" s="7" t="s">
        <v>82</v>
      </c>
      <c r="C38" s="8" t="s">
        <v>25</v>
      </c>
      <c r="D38" s="9" t="s">
        <v>83</v>
      </c>
      <c r="E38" s="10" t="s">
        <v>79</v>
      </c>
      <c r="F38" s="8">
        <v>2558</v>
      </c>
      <c r="G38" s="8">
        <v>19</v>
      </c>
      <c r="H38" s="11">
        <f>3500*G38/31</f>
        <v>2145.1612903225805</v>
      </c>
      <c r="I38" s="8"/>
      <c r="J38" s="8">
        <v>6</v>
      </c>
      <c r="K38" s="17">
        <f t="shared" si="8"/>
        <v>21000</v>
      </c>
      <c r="L38" s="8"/>
      <c r="M38" s="8">
        <v>24</v>
      </c>
      <c r="N38" s="18">
        <f t="shared" si="9"/>
        <v>84000</v>
      </c>
      <c r="O38" s="8"/>
      <c r="P38" s="19">
        <f t="shared" si="10"/>
        <v>107145.16129032258</v>
      </c>
      <c r="Q38" s="42"/>
      <c r="R38" s="14" t="s">
        <v>74</v>
      </c>
    </row>
    <row r="39" spans="1:18" s="26" customFormat="1" ht="24" customHeight="1">
      <c r="A39" s="6">
        <f t="shared" si="3"/>
        <v>30</v>
      </c>
      <c r="B39" s="7" t="s">
        <v>84</v>
      </c>
      <c r="C39" s="8" t="s">
        <v>25</v>
      </c>
      <c r="D39" s="9" t="s">
        <v>83</v>
      </c>
      <c r="E39" s="10" t="s">
        <v>79</v>
      </c>
      <c r="F39" s="8">
        <v>2558</v>
      </c>
      <c r="G39" s="8">
        <v>19</v>
      </c>
      <c r="H39" s="11">
        <f>3500*G39/31</f>
        <v>2145.1612903225805</v>
      </c>
      <c r="I39" s="8"/>
      <c r="J39" s="8">
        <v>6</v>
      </c>
      <c r="K39" s="17">
        <f t="shared" si="8"/>
        <v>21000</v>
      </c>
      <c r="L39" s="8"/>
      <c r="M39" s="8">
        <v>24</v>
      </c>
      <c r="N39" s="18">
        <f t="shared" si="9"/>
        <v>84000</v>
      </c>
      <c r="O39" s="8"/>
      <c r="P39" s="19">
        <f t="shared" si="10"/>
        <v>107145.16129032258</v>
      </c>
      <c r="Q39" s="42"/>
      <c r="R39" s="14" t="s">
        <v>74</v>
      </c>
    </row>
    <row r="40" spans="1:18" s="26" customFormat="1" ht="24" customHeight="1">
      <c r="A40" s="6">
        <f t="shared" si="3"/>
        <v>31</v>
      </c>
      <c r="B40" s="7" t="s">
        <v>85</v>
      </c>
      <c r="C40" s="8" t="s">
        <v>25</v>
      </c>
      <c r="D40" s="9" t="s">
        <v>56</v>
      </c>
      <c r="E40" s="10" t="s">
        <v>86</v>
      </c>
      <c r="F40" s="8">
        <v>2558</v>
      </c>
      <c r="G40" s="8">
        <v>28</v>
      </c>
      <c r="H40" s="11">
        <f>3500*G40/30</f>
        <v>3266.6666666666665</v>
      </c>
      <c r="I40" s="8"/>
      <c r="J40" s="8">
        <v>5</v>
      </c>
      <c r="K40" s="17">
        <f t="shared" si="8"/>
        <v>17500</v>
      </c>
      <c r="L40" s="8"/>
      <c r="M40" s="8">
        <v>24</v>
      </c>
      <c r="N40" s="18">
        <f t="shared" si="9"/>
        <v>84000</v>
      </c>
      <c r="O40" s="8"/>
      <c r="P40" s="19">
        <f>H40+K40+N40</f>
        <v>104766.66666666667</v>
      </c>
      <c r="Q40" s="42"/>
      <c r="R40" s="14" t="s">
        <v>74</v>
      </c>
    </row>
    <row r="41" spans="1:18" s="26" customFormat="1" ht="24" customHeight="1">
      <c r="A41" s="6">
        <f t="shared" si="3"/>
        <v>32</v>
      </c>
      <c r="B41" s="12" t="s">
        <v>87</v>
      </c>
      <c r="C41" s="13" t="s">
        <v>25</v>
      </c>
      <c r="D41" s="13">
        <v>16</v>
      </c>
      <c r="E41" s="14" t="s">
        <v>86</v>
      </c>
      <c r="F41" s="1">
        <v>2558</v>
      </c>
      <c r="G41" s="15">
        <v>15</v>
      </c>
      <c r="H41" s="11">
        <f>3500*G41/30</f>
        <v>1750</v>
      </c>
      <c r="I41" s="16"/>
      <c r="J41" s="15">
        <v>5</v>
      </c>
      <c r="K41" s="17">
        <f>J41*3500</f>
        <v>17500</v>
      </c>
      <c r="L41" s="15"/>
      <c r="M41" s="8">
        <v>24</v>
      </c>
      <c r="N41" s="18">
        <f>M41*3500</f>
        <v>84000</v>
      </c>
      <c r="O41" s="15"/>
      <c r="P41" s="19">
        <f>H41+K41+N41</f>
        <v>103250</v>
      </c>
      <c r="Q41" s="42"/>
      <c r="R41" s="14" t="s">
        <v>88</v>
      </c>
    </row>
    <row r="42" spans="1:18" s="26" customFormat="1" ht="24" customHeight="1">
      <c r="A42" s="6">
        <f t="shared" si="3"/>
        <v>33</v>
      </c>
      <c r="B42" s="7" t="s">
        <v>89</v>
      </c>
      <c r="C42" s="8" t="s">
        <v>25</v>
      </c>
      <c r="D42" s="9" t="s">
        <v>90</v>
      </c>
      <c r="E42" s="10" t="s">
        <v>91</v>
      </c>
      <c r="F42" s="8">
        <v>2558</v>
      </c>
      <c r="G42" s="8">
        <v>14</v>
      </c>
      <c r="H42" s="11">
        <f>3500*G42/31</f>
        <v>1580.6451612903227</v>
      </c>
      <c r="I42" s="8"/>
      <c r="J42" s="8">
        <v>4</v>
      </c>
      <c r="K42" s="17">
        <f aca="true" t="shared" si="11" ref="K42:K52">J42*3500</f>
        <v>14000</v>
      </c>
      <c r="L42" s="8"/>
      <c r="M42" s="8">
        <v>24</v>
      </c>
      <c r="N42" s="18">
        <f aca="true" t="shared" si="12" ref="N42:N52">M42*3500</f>
        <v>84000</v>
      </c>
      <c r="O42" s="8"/>
      <c r="P42" s="19">
        <f aca="true" t="shared" si="13" ref="P42:P52">H42+K42+N42</f>
        <v>99580.64516129032</v>
      </c>
      <c r="Q42" s="42"/>
      <c r="R42" s="14" t="s">
        <v>88</v>
      </c>
    </row>
    <row r="43" spans="1:18" s="26" customFormat="1" ht="24" customHeight="1">
      <c r="A43" s="6">
        <f t="shared" si="3"/>
        <v>34</v>
      </c>
      <c r="B43" s="7" t="s">
        <v>92</v>
      </c>
      <c r="C43" s="8" t="s">
        <v>25</v>
      </c>
      <c r="D43" s="9" t="s">
        <v>90</v>
      </c>
      <c r="E43" s="10" t="s">
        <v>91</v>
      </c>
      <c r="F43" s="8">
        <v>2558</v>
      </c>
      <c r="G43" s="8">
        <v>14</v>
      </c>
      <c r="H43" s="11">
        <f aca="true" t="shared" si="14" ref="H43:H52">3500*G43/31</f>
        <v>1580.6451612903227</v>
      </c>
      <c r="I43" s="8"/>
      <c r="J43" s="8">
        <v>4</v>
      </c>
      <c r="K43" s="17">
        <f t="shared" si="11"/>
        <v>14000</v>
      </c>
      <c r="L43" s="8"/>
      <c r="M43" s="8">
        <v>24</v>
      </c>
      <c r="N43" s="18">
        <f t="shared" si="12"/>
        <v>84000</v>
      </c>
      <c r="O43" s="8"/>
      <c r="P43" s="19">
        <f t="shared" si="13"/>
        <v>99580.64516129032</v>
      </c>
      <c r="Q43" s="42"/>
      <c r="R43" s="14" t="s">
        <v>88</v>
      </c>
    </row>
    <row r="44" spans="1:18" s="26" customFormat="1" ht="24" customHeight="1">
      <c r="A44" s="6">
        <f t="shared" si="3"/>
        <v>35</v>
      </c>
      <c r="B44" s="7" t="s">
        <v>93</v>
      </c>
      <c r="C44" s="8" t="s">
        <v>25</v>
      </c>
      <c r="D44" s="9" t="s">
        <v>90</v>
      </c>
      <c r="E44" s="10" t="s">
        <v>91</v>
      </c>
      <c r="F44" s="8">
        <v>2558</v>
      </c>
      <c r="G44" s="8">
        <v>14</v>
      </c>
      <c r="H44" s="11">
        <f t="shared" si="14"/>
        <v>1580.6451612903227</v>
      </c>
      <c r="I44" s="8"/>
      <c r="J44" s="8">
        <v>4</v>
      </c>
      <c r="K44" s="17">
        <f t="shared" si="11"/>
        <v>14000</v>
      </c>
      <c r="L44" s="8"/>
      <c r="M44" s="8">
        <v>24</v>
      </c>
      <c r="N44" s="18">
        <f t="shared" si="12"/>
        <v>84000</v>
      </c>
      <c r="O44" s="8"/>
      <c r="P44" s="19">
        <f t="shared" si="13"/>
        <v>99580.64516129032</v>
      </c>
      <c r="Q44" s="42"/>
      <c r="R44" s="14" t="s">
        <v>88</v>
      </c>
    </row>
    <row r="45" spans="1:18" s="26" customFormat="1" ht="24" customHeight="1">
      <c r="A45" s="6">
        <f t="shared" si="3"/>
        <v>36</v>
      </c>
      <c r="B45" s="7" t="s">
        <v>94</v>
      </c>
      <c r="C45" s="8" t="s">
        <v>25</v>
      </c>
      <c r="D45" s="9" t="s">
        <v>90</v>
      </c>
      <c r="E45" s="10" t="s">
        <v>91</v>
      </c>
      <c r="F45" s="8">
        <v>2558</v>
      </c>
      <c r="G45" s="8">
        <v>14</v>
      </c>
      <c r="H45" s="11">
        <f t="shared" si="14"/>
        <v>1580.6451612903227</v>
      </c>
      <c r="I45" s="8"/>
      <c r="J45" s="8">
        <v>4</v>
      </c>
      <c r="K45" s="17">
        <f t="shared" si="11"/>
        <v>14000</v>
      </c>
      <c r="L45" s="8"/>
      <c r="M45" s="8">
        <v>24</v>
      </c>
      <c r="N45" s="18">
        <f t="shared" si="12"/>
        <v>84000</v>
      </c>
      <c r="O45" s="8"/>
      <c r="P45" s="19">
        <f t="shared" si="13"/>
        <v>99580.64516129032</v>
      </c>
      <c r="Q45" s="42"/>
      <c r="R45" s="14" t="s">
        <v>88</v>
      </c>
    </row>
    <row r="46" spans="1:18" s="26" customFormat="1" ht="24" customHeight="1">
      <c r="A46" s="6">
        <f t="shared" si="3"/>
        <v>37</v>
      </c>
      <c r="B46" s="7" t="s">
        <v>95</v>
      </c>
      <c r="C46" s="8" t="s">
        <v>25</v>
      </c>
      <c r="D46" s="9" t="s">
        <v>90</v>
      </c>
      <c r="E46" s="10" t="s">
        <v>91</v>
      </c>
      <c r="F46" s="8">
        <v>2558</v>
      </c>
      <c r="G46" s="8">
        <v>14</v>
      </c>
      <c r="H46" s="11">
        <f t="shared" si="14"/>
        <v>1580.6451612903227</v>
      </c>
      <c r="I46" s="8"/>
      <c r="J46" s="8">
        <v>4</v>
      </c>
      <c r="K46" s="17">
        <f t="shared" si="11"/>
        <v>14000</v>
      </c>
      <c r="L46" s="8"/>
      <c r="M46" s="8">
        <v>24</v>
      </c>
      <c r="N46" s="18">
        <f t="shared" si="12"/>
        <v>84000</v>
      </c>
      <c r="O46" s="8"/>
      <c r="P46" s="19">
        <f t="shared" si="13"/>
        <v>99580.64516129032</v>
      </c>
      <c r="Q46" s="42"/>
      <c r="R46" s="14" t="s">
        <v>88</v>
      </c>
    </row>
    <row r="47" spans="1:18" s="26" customFormat="1" ht="24" customHeight="1">
      <c r="A47" s="6">
        <f t="shared" si="3"/>
        <v>38</v>
      </c>
      <c r="B47" s="7" t="s">
        <v>96</v>
      </c>
      <c r="C47" s="8" t="s">
        <v>25</v>
      </c>
      <c r="D47" s="9" t="s">
        <v>90</v>
      </c>
      <c r="E47" s="10" t="s">
        <v>91</v>
      </c>
      <c r="F47" s="8">
        <v>2558</v>
      </c>
      <c r="G47" s="8">
        <v>14</v>
      </c>
      <c r="H47" s="11">
        <f t="shared" si="14"/>
        <v>1580.6451612903227</v>
      </c>
      <c r="I47" s="8"/>
      <c r="J47" s="8">
        <v>4</v>
      </c>
      <c r="K47" s="17">
        <f t="shared" si="11"/>
        <v>14000</v>
      </c>
      <c r="L47" s="8"/>
      <c r="M47" s="8">
        <v>24</v>
      </c>
      <c r="N47" s="18">
        <f t="shared" si="12"/>
        <v>84000</v>
      </c>
      <c r="O47" s="8"/>
      <c r="P47" s="19">
        <f t="shared" si="13"/>
        <v>99580.64516129032</v>
      </c>
      <c r="Q47" s="42"/>
      <c r="R47" s="14" t="s">
        <v>88</v>
      </c>
    </row>
    <row r="48" spans="1:18" s="26" customFormat="1" ht="24" customHeight="1">
      <c r="A48" s="6">
        <f t="shared" si="3"/>
        <v>39</v>
      </c>
      <c r="B48" s="7" t="s">
        <v>97</v>
      </c>
      <c r="C48" s="8" t="s">
        <v>25</v>
      </c>
      <c r="D48" s="9" t="s">
        <v>90</v>
      </c>
      <c r="E48" s="10" t="s">
        <v>91</v>
      </c>
      <c r="F48" s="8">
        <v>2558</v>
      </c>
      <c r="G48" s="8">
        <v>14</v>
      </c>
      <c r="H48" s="11">
        <f t="shared" si="14"/>
        <v>1580.6451612903227</v>
      </c>
      <c r="I48" s="8"/>
      <c r="J48" s="8">
        <v>4</v>
      </c>
      <c r="K48" s="17">
        <f t="shared" si="11"/>
        <v>14000</v>
      </c>
      <c r="L48" s="8"/>
      <c r="M48" s="8">
        <v>24</v>
      </c>
      <c r="N48" s="18">
        <f t="shared" si="12"/>
        <v>84000</v>
      </c>
      <c r="O48" s="8"/>
      <c r="P48" s="19">
        <f t="shared" si="13"/>
        <v>99580.64516129032</v>
      </c>
      <c r="Q48" s="42"/>
      <c r="R48" s="14" t="s">
        <v>88</v>
      </c>
    </row>
    <row r="49" spans="1:18" s="26" customFormat="1" ht="24" customHeight="1">
      <c r="A49" s="6">
        <f t="shared" si="3"/>
        <v>40</v>
      </c>
      <c r="B49" s="7" t="s">
        <v>98</v>
      </c>
      <c r="C49" s="8" t="s">
        <v>25</v>
      </c>
      <c r="D49" s="9" t="s">
        <v>90</v>
      </c>
      <c r="E49" s="10" t="s">
        <v>91</v>
      </c>
      <c r="F49" s="8">
        <v>2558</v>
      </c>
      <c r="G49" s="8">
        <v>14</v>
      </c>
      <c r="H49" s="11">
        <f t="shared" si="14"/>
        <v>1580.6451612903227</v>
      </c>
      <c r="I49" s="8"/>
      <c r="J49" s="8">
        <v>4</v>
      </c>
      <c r="K49" s="17">
        <f t="shared" si="11"/>
        <v>14000</v>
      </c>
      <c r="L49" s="8"/>
      <c r="M49" s="8">
        <v>24</v>
      </c>
      <c r="N49" s="18">
        <f t="shared" si="12"/>
        <v>84000</v>
      </c>
      <c r="O49" s="8"/>
      <c r="P49" s="19">
        <f t="shared" si="13"/>
        <v>99580.64516129032</v>
      </c>
      <c r="Q49" s="42"/>
      <c r="R49" s="14" t="s">
        <v>88</v>
      </c>
    </row>
    <row r="50" spans="1:18" s="26" customFormat="1" ht="24" customHeight="1">
      <c r="A50" s="6">
        <f t="shared" si="3"/>
        <v>41</v>
      </c>
      <c r="B50" s="7" t="s">
        <v>99</v>
      </c>
      <c r="C50" s="8" t="s">
        <v>25</v>
      </c>
      <c r="D50" s="9" t="s">
        <v>90</v>
      </c>
      <c r="E50" s="10" t="s">
        <v>91</v>
      </c>
      <c r="F50" s="8">
        <v>2558</v>
      </c>
      <c r="G50" s="8">
        <v>14</v>
      </c>
      <c r="H50" s="11">
        <f t="shared" si="14"/>
        <v>1580.6451612903227</v>
      </c>
      <c r="I50" s="8"/>
      <c r="J50" s="8">
        <v>4</v>
      </c>
      <c r="K50" s="17">
        <f t="shared" si="11"/>
        <v>14000</v>
      </c>
      <c r="L50" s="8"/>
      <c r="M50" s="8">
        <v>24</v>
      </c>
      <c r="N50" s="18">
        <f t="shared" si="12"/>
        <v>84000</v>
      </c>
      <c r="O50" s="8"/>
      <c r="P50" s="19">
        <f t="shared" si="13"/>
        <v>99580.64516129032</v>
      </c>
      <c r="Q50" s="42"/>
      <c r="R50" s="14" t="s">
        <v>88</v>
      </c>
    </row>
    <row r="51" spans="1:18" s="26" customFormat="1" ht="24" customHeight="1">
      <c r="A51" s="6">
        <f t="shared" si="3"/>
        <v>42</v>
      </c>
      <c r="B51" s="7" t="s">
        <v>100</v>
      </c>
      <c r="C51" s="8" t="s">
        <v>25</v>
      </c>
      <c r="D51" s="9" t="s">
        <v>101</v>
      </c>
      <c r="E51" s="10" t="s">
        <v>91</v>
      </c>
      <c r="F51" s="8">
        <v>2558</v>
      </c>
      <c r="G51" s="8">
        <v>13</v>
      </c>
      <c r="H51" s="11">
        <f t="shared" si="14"/>
        <v>1467.741935483871</v>
      </c>
      <c r="I51" s="8"/>
      <c r="J51" s="8">
        <v>4</v>
      </c>
      <c r="K51" s="17">
        <f t="shared" si="11"/>
        <v>14000</v>
      </c>
      <c r="L51" s="8"/>
      <c r="M51" s="8">
        <v>24</v>
      </c>
      <c r="N51" s="18">
        <f t="shared" si="12"/>
        <v>84000</v>
      </c>
      <c r="O51" s="8"/>
      <c r="P51" s="19">
        <f t="shared" si="13"/>
        <v>99467.74193548388</v>
      </c>
      <c r="Q51" s="42"/>
      <c r="R51" s="14" t="s">
        <v>88</v>
      </c>
    </row>
    <row r="52" spans="1:18" s="26" customFormat="1" ht="24" customHeight="1">
      <c r="A52" s="6">
        <f t="shared" si="3"/>
        <v>43</v>
      </c>
      <c r="B52" s="7" t="s">
        <v>102</v>
      </c>
      <c r="C52" s="8" t="s">
        <v>25</v>
      </c>
      <c r="D52" s="9" t="s">
        <v>44</v>
      </c>
      <c r="E52" s="10" t="s">
        <v>91</v>
      </c>
      <c r="F52" s="8">
        <v>2558</v>
      </c>
      <c r="G52" s="8">
        <v>11</v>
      </c>
      <c r="H52" s="11">
        <f t="shared" si="14"/>
        <v>1241.9354838709678</v>
      </c>
      <c r="I52" s="8"/>
      <c r="J52" s="8">
        <v>4</v>
      </c>
      <c r="K52" s="17">
        <f t="shared" si="11"/>
        <v>14000</v>
      </c>
      <c r="L52" s="8"/>
      <c r="M52" s="8">
        <v>24</v>
      </c>
      <c r="N52" s="18">
        <f t="shared" si="12"/>
        <v>84000</v>
      </c>
      <c r="O52" s="8"/>
      <c r="P52" s="19">
        <f t="shared" si="13"/>
        <v>99241.93548387097</v>
      </c>
      <c r="Q52" s="42"/>
      <c r="R52" s="14" t="s">
        <v>88</v>
      </c>
    </row>
    <row r="53" spans="1:18" s="26" customFormat="1" ht="24" customHeight="1">
      <c r="A53" s="6">
        <f t="shared" si="3"/>
        <v>44</v>
      </c>
      <c r="B53" s="12" t="s">
        <v>103</v>
      </c>
      <c r="C53" s="13" t="s">
        <v>25</v>
      </c>
      <c r="D53" s="13">
        <v>29</v>
      </c>
      <c r="E53" s="14" t="s">
        <v>91</v>
      </c>
      <c r="F53" s="1">
        <v>2558</v>
      </c>
      <c r="G53" s="15">
        <v>3</v>
      </c>
      <c r="H53" s="11">
        <f>3500*G53/31</f>
        <v>338.7096774193548</v>
      </c>
      <c r="I53" s="16"/>
      <c r="J53" s="15">
        <v>4</v>
      </c>
      <c r="K53" s="17">
        <f>J53*3500</f>
        <v>14000</v>
      </c>
      <c r="L53" s="15"/>
      <c r="M53" s="8">
        <v>24</v>
      </c>
      <c r="N53" s="18">
        <f>M53*3500</f>
        <v>84000</v>
      </c>
      <c r="O53" s="15"/>
      <c r="P53" s="19">
        <f>H53+K53+N53</f>
        <v>98338.70967741935</v>
      </c>
      <c r="Q53" s="42"/>
      <c r="R53" s="14" t="s">
        <v>104</v>
      </c>
    </row>
    <row r="54" spans="1:18" s="26" customFormat="1" ht="24" customHeight="1">
      <c r="A54" s="6">
        <f t="shared" si="3"/>
        <v>45</v>
      </c>
      <c r="B54" s="7" t="s">
        <v>105</v>
      </c>
      <c r="C54" s="8" t="s">
        <v>25</v>
      </c>
      <c r="D54" s="9" t="s">
        <v>29</v>
      </c>
      <c r="E54" s="20" t="s">
        <v>26</v>
      </c>
      <c r="F54" s="8">
        <v>2558</v>
      </c>
      <c r="G54" s="8">
        <v>29</v>
      </c>
      <c r="H54" s="11">
        <f>3500*G54/30</f>
        <v>3383.3333333333335</v>
      </c>
      <c r="I54" s="8"/>
      <c r="J54" s="8">
        <v>3</v>
      </c>
      <c r="K54" s="17">
        <f aca="true" t="shared" si="15" ref="K54:K61">J54*3500</f>
        <v>10500</v>
      </c>
      <c r="L54" s="8"/>
      <c r="M54" s="8">
        <v>24</v>
      </c>
      <c r="N54" s="18">
        <f aca="true" t="shared" si="16" ref="N54:N61">M54*3500</f>
        <v>84000</v>
      </c>
      <c r="O54" s="8"/>
      <c r="P54" s="19">
        <f aca="true" t="shared" si="17" ref="P54:P59">H54+K54+N54</f>
        <v>97883.33333333333</v>
      </c>
      <c r="Q54" s="42"/>
      <c r="R54" s="14" t="s">
        <v>104</v>
      </c>
    </row>
    <row r="55" spans="1:18" s="26" customFormat="1" ht="24" customHeight="1">
      <c r="A55" s="6">
        <f t="shared" si="3"/>
        <v>46</v>
      </c>
      <c r="B55" s="7" t="s">
        <v>106</v>
      </c>
      <c r="C55" s="8" t="s">
        <v>25</v>
      </c>
      <c r="D55" s="9" t="s">
        <v>107</v>
      </c>
      <c r="E55" s="10" t="s">
        <v>26</v>
      </c>
      <c r="F55" s="8">
        <v>2558</v>
      </c>
      <c r="G55" s="8">
        <v>27</v>
      </c>
      <c r="H55" s="11">
        <f aca="true" t="shared" si="18" ref="H55:H61">3500*G55/30</f>
        <v>3150</v>
      </c>
      <c r="I55" s="8"/>
      <c r="J55" s="8">
        <v>3</v>
      </c>
      <c r="K55" s="17">
        <f t="shared" si="15"/>
        <v>10500</v>
      </c>
      <c r="L55" s="8"/>
      <c r="M55" s="8">
        <v>24</v>
      </c>
      <c r="N55" s="18">
        <f t="shared" si="16"/>
        <v>84000</v>
      </c>
      <c r="O55" s="8"/>
      <c r="P55" s="19">
        <f t="shared" si="17"/>
        <v>97650</v>
      </c>
      <c r="Q55" s="42"/>
      <c r="R55" s="14" t="s">
        <v>104</v>
      </c>
    </row>
    <row r="56" spans="1:18" s="26" customFormat="1" ht="24" customHeight="1">
      <c r="A56" s="6">
        <f t="shared" si="3"/>
        <v>47</v>
      </c>
      <c r="B56" s="7" t="s">
        <v>108</v>
      </c>
      <c r="C56" s="8" t="s">
        <v>25</v>
      </c>
      <c r="D56" s="9" t="s">
        <v>107</v>
      </c>
      <c r="E56" s="10" t="s">
        <v>26</v>
      </c>
      <c r="F56" s="8">
        <v>2558</v>
      </c>
      <c r="G56" s="8">
        <v>27</v>
      </c>
      <c r="H56" s="11">
        <f t="shared" si="18"/>
        <v>3150</v>
      </c>
      <c r="I56" s="8"/>
      <c r="J56" s="8">
        <v>3</v>
      </c>
      <c r="K56" s="17">
        <f t="shared" si="15"/>
        <v>10500</v>
      </c>
      <c r="L56" s="8"/>
      <c r="M56" s="8">
        <v>24</v>
      </c>
      <c r="N56" s="18">
        <f t="shared" si="16"/>
        <v>84000</v>
      </c>
      <c r="O56" s="8"/>
      <c r="P56" s="19">
        <f t="shared" si="17"/>
        <v>97650</v>
      </c>
      <c r="Q56" s="42"/>
      <c r="R56" s="14" t="s">
        <v>104</v>
      </c>
    </row>
    <row r="57" spans="1:18" s="26" customFormat="1" ht="24" customHeight="1">
      <c r="A57" s="6">
        <f t="shared" si="3"/>
        <v>48</v>
      </c>
      <c r="B57" s="7" t="s">
        <v>109</v>
      </c>
      <c r="C57" s="8" t="s">
        <v>25</v>
      </c>
      <c r="D57" s="9" t="s">
        <v>68</v>
      </c>
      <c r="E57" s="10" t="s">
        <v>26</v>
      </c>
      <c r="F57" s="8">
        <v>2558</v>
      </c>
      <c r="G57" s="8">
        <v>22</v>
      </c>
      <c r="H57" s="11">
        <f t="shared" si="18"/>
        <v>2566.6666666666665</v>
      </c>
      <c r="I57" s="8"/>
      <c r="J57" s="8">
        <v>3</v>
      </c>
      <c r="K57" s="17">
        <f t="shared" si="15"/>
        <v>10500</v>
      </c>
      <c r="L57" s="8"/>
      <c r="M57" s="8">
        <v>24</v>
      </c>
      <c r="N57" s="18">
        <f t="shared" si="16"/>
        <v>84000</v>
      </c>
      <c r="O57" s="8"/>
      <c r="P57" s="19">
        <f t="shared" si="17"/>
        <v>97066.66666666667</v>
      </c>
      <c r="Q57" s="42"/>
      <c r="R57" s="14" t="s">
        <v>104</v>
      </c>
    </row>
    <row r="58" spans="1:18" s="26" customFormat="1" ht="24" customHeight="1">
      <c r="A58" s="6">
        <f t="shared" si="3"/>
        <v>49</v>
      </c>
      <c r="B58" s="7" t="s">
        <v>110</v>
      </c>
      <c r="C58" s="8" t="s">
        <v>25</v>
      </c>
      <c r="D58" s="9" t="s">
        <v>68</v>
      </c>
      <c r="E58" s="10" t="s">
        <v>26</v>
      </c>
      <c r="F58" s="8">
        <v>2558</v>
      </c>
      <c r="G58" s="8">
        <v>22</v>
      </c>
      <c r="H58" s="11">
        <f t="shared" si="18"/>
        <v>2566.6666666666665</v>
      </c>
      <c r="I58" s="8"/>
      <c r="J58" s="8">
        <v>3</v>
      </c>
      <c r="K58" s="17">
        <f t="shared" si="15"/>
        <v>10500</v>
      </c>
      <c r="L58" s="8"/>
      <c r="M58" s="8">
        <v>24</v>
      </c>
      <c r="N58" s="18">
        <f t="shared" si="16"/>
        <v>84000</v>
      </c>
      <c r="O58" s="8"/>
      <c r="P58" s="19">
        <f t="shared" si="17"/>
        <v>97066.66666666667</v>
      </c>
      <c r="Q58" s="42"/>
      <c r="R58" s="14" t="s">
        <v>104</v>
      </c>
    </row>
    <row r="59" spans="1:18" s="26" customFormat="1" ht="24" customHeight="1">
      <c r="A59" s="6">
        <f t="shared" si="3"/>
        <v>50</v>
      </c>
      <c r="B59" s="7" t="s">
        <v>111</v>
      </c>
      <c r="C59" s="8" t="s">
        <v>25</v>
      </c>
      <c r="D59" s="9" t="s">
        <v>112</v>
      </c>
      <c r="E59" s="10" t="s">
        <v>26</v>
      </c>
      <c r="F59" s="8">
        <v>2558</v>
      </c>
      <c r="G59" s="8">
        <v>20</v>
      </c>
      <c r="H59" s="11">
        <f t="shared" si="18"/>
        <v>2333.3333333333335</v>
      </c>
      <c r="I59" s="8"/>
      <c r="J59" s="8">
        <v>3</v>
      </c>
      <c r="K59" s="17">
        <f t="shared" si="15"/>
        <v>10500</v>
      </c>
      <c r="L59" s="8"/>
      <c r="M59" s="8">
        <v>24</v>
      </c>
      <c r="N59" s="18">
        <f t="shared" si="16"/>
        <v>84000</v>
      </c>
      <c r="O59" s="8"/>
      <c r="P59" s="19">
        <f t="shared" si="17"/>
        <v>96833.33333333333</v>
      </c>
      <c r="Q59" s="42"/>
      <c r="R59" s="14" t="s">
        <v>104</v>
      </c>
    </row>
    <row r="60" spans="1:18" s="26" customFormat="1" ht="24" customHeight="1">
      <c r="A60" s="6">
        <f t="shared" si="3"/>
        <v>51</v>
      </c>
      <c r="B60" s="7" t="s">
        <v>113</v>
      </c>
      <c r="C60" s="8" t="s">
        <v>25</v>
      </c>
      <c r="D60" s="9" t="s">
        <v>114</v>
      </c>
      <c r="E60" s="10" t="s">
        <v>26</v>
      </c>
      <c r="F60" s="8">
        <v>2558</v>
      </c>
      <c r="G60" s="8">
        <v>15</v>
      </c>
      <c r="H60" s="11">
        <f t="shared" si="18"/>
        <v>1750</v>
      </c>
      <c r="I60" s="8"/>
      <c r="J60" s="8">
        <v>3</v>
      </c>
      <c r="K60" s="17">
        <f t="shared" si="15"/>
        <v>10500</v>
      </c>
      <c r="L60" s="8"/>
      <c r="M60" s="8">
        <v>24</v>
      </c>
      <c r="N60" s="18">
        <f t="shared" si="16"/>
        <v>84000</v>
      </c>
      <c r="O60" s="8"/>
      <c r="P60" s="19">
        <f>H60+K60+N60</f>
        <v>96250</v>
      </c>
      <c r="Q60" s="42"/>
      <c r="R60" s="14" t="s">
        <v>104</v>
      </c>
    </row>
    <row r="61" spans="1:18" s="26" customFormat="1" ht="24" customHeight="1">
      <c r="A61" s="6">
        <f t="shared" si="3"/>
        <v>52</v>
      </c>
      <c r="B61" s="7" t="s">
        <v>115</v>
      </c>
      <c r="C61" s="8" t="s">
        <v>25</v>
      </c>
      <c r="D61" s="9" t="s">
        <v>114</v>
      </c>
      <c r="E61" s="10" t="s">
        <v>26</v>
      </c>
      <c r="F61" s="8">
        <v>2558</v>
      </c>
      <c r="G61" s="8">
        <v>15</v>
      </c>
      <c r="H61" s="11">
        <f t="shared" si="18"/>
        <v>1750</v>
      </c>
      <c r="I61" s="8"/>
      <c r="J61" s="8">
        <v>3</v>
      </c>
      <c r="K61" s="17">
        <f t="shared" si="15"/>
        <v>10500</v>
      </c>
      <c r="L61" s="8"/>
      <c r="M61" s="8">
        <v>24</v>
      </c>
      <c r="N61" s="18">
        <f t="shared" si="16"/>
        <v>84000</v>
      </c>
      <c r="O61" s="8"/>
      <c r="P61" s="19">
        <f>H61+K61+N61</f>
        <v>96250</v>
      </c>
      <c r="Q61" s="42"/>
      <c r="R61" s="14" t="s">
        <v>104</v>
      </c>
    </row>
    <row r="62" spans="1:18" s="26" customFormat="1" ht="24" customHeight="1">
      <c r="A62" s="6">
        <f t="shared" si="3"/>
        <v>53</v>
      </c>
      <c r="B62" s="12" t="s">
        <v>116</v>
      </c>
      <c r="C62" s="13" t="s">
        <v>25</v>
      </c>
      <c r="D62" s="13">
        <v>18</v>
      </c>
      <c r="E62" s="14" t="s">
        <v>26</v>
      </c>
      <c r="F62" s="1">
        <v>2558</v>
      </c>
      <c r="G62" s="15">
        <v>13</v>
      </c>
      <c r="H62" s="11">
        <f>3500*G62/30</f>
        <v>1516.6666666666667</v>
      </c>
      <c r="I62" s="16"/>
      <c r="J62" s="15">
        <v>3</v>
      </c>
      <c r="K62" s="17">
        <f>J62*3500</f>
        <v>10500</v>
      </c>
      <c r="L62" s="15"/>
      <c r="M62" s="8">
        <v>24</v>
      </c>
      <c r="N62" s="18">
        <f>M62*3500</f>
        <v>84000</v>
      </c>
      <c r="O62" s="15"/>
      <c r="P62" s="19">
        <f>H62+K62+N62</f>
        <v>96016.66666666667</v>
      </c>
      <c r="Q62" s="42"/>
      <c r="R62" s="14" t="s">
        <v>117</v>
      </c>
    </row>
    <row r="63" spans="1:18" s="26" customFormat="1" ht="24" customHeight="1">
      <c r="A63" s="6">
        <f t="shared" si="3"/>
        <v>54</v>
      </c>
      <c r="B63" s="7" t="s">
        <v>118</v>
      </c>
      <c r="C63" s="8" t="s">
        <v>25</v>
      </c>
      <c r="D63" s="9" t="s">
        <v>54</v>
      </c>
      <c r="E63" s="10" t="s">
        <v>30</v>
      </c>
      <c r="F63" s="8">
        <v>2558</v>
      </c>
      <c r="G63" s="8">
        <v>31</v>
      </c>
      <c r="H63" s="11">
        <f>3500*G63/31</f>
        <v>3500</v>
      </c>
      <c r="I63" s="8"/>
      <c r="J63" s="8">
        <v>2</v>
      </c>
      <c r="K63" s="17">
        <f aca="true" t="shared" si="19" ref="K63:K71">J63*3500</f>
        <v>7000</v>
      </c>
      <c r="L63" s="8"/>
      <c r="M63" s="8">
        <v>24</v>
      </c>
      <c r="N63" s="18">
        <f aca="true" t="shared" si="20" ref="N63:N71">M63*3500</f>
        <v>84000</v>
      </c>
      <c r="O63" s="8"/>
      <c r="P63" s="19">
        <f aca="true" t="shared" si="21" ref="P63:P68">H63+K63+N63</f>
        <v>94500</v>
      </c>
      <c r="Q63" s="42"/>
      <c r="R63" s="14" t="s">
        <v>117</v>
      </c>
    </row>
    <row r="64" spans="1:18" s="26" customFormat="1" ht="24" customHeight="1">
      <c r="A64" s="6">
        <f t="shared" si="3"/>
        <v>55</v>
      </c>
      <c r="B64" s="7" t="s">
        <v>119</v>
      </c>
      <c r="C64" s="8" t="s">
        <v>25</v>
      </c>
      <c r="D64" s="9" t="s">
        <v>29</v>
      </c>
      <c r="E64" s="10" t="s">
        <v>30</v>
      </c>
      <c r="F64" s="8">
        <v>2558</v>
      </c>
      <c r="G64" s="8">
        <v>30</v>
      </c>
      <c r="H64" s="11">
        <f aca="true" t="shared" si="22" ref="H64:H71">3500*G64/31</f>
        <v>3387.0967741935483</v>
      </c>
      <c r="I64" s="8"/>
      <c r="J64" s="8">
        <v>2</v>
      </c>
      <c r="K64" s="17">
        <f t="shared" si="19"/>
        <v>7000</v>
      </c>
      <c r="L64" s="8"/>
      <c r="M64" s="8">
        <v>24</v>
      </c>
      <c r="N64" s="18">
        <f t="shared" si="20"/>
        <v>84000</v>
      </c>
      <c r="O64" s="8"/>
      <c r="P64" s="19">
        <f t="shared" si="21"/>
        <v>94387.09677419355</v>
      </c>
      <c r="Q64" s="42"/>
      <c r="R64" s="14" t="s">
        <v>117</v>
      </c>
    </row>
    <row r="65" spans="1:18" s="26" customFormat="1" ht="24" customHeight="1">
      <c r="A65" s="6">
        <f t="shared" si="3"/>
        <v>56</v>
      </c>
      <c r="B65" s="7" t="s">
        <v>120</v>
      </c>
      <c r="C65" s="8" t="s">
        <v>25</v>
      </c>
      <c r="D65" s="9" t="s">
        <v>83</v>
      </c>
      <c r="E65" s="10" t="s">
        <v>30</v>
      </c>
      <c r="F65" s="8">
        <v>2558</v>
      </c>
      <c r="G65" s="8">
        <v>19</v>
      </c>
      <c r="H65" s="11">
        <f t="shared" si="22"/>
        <v>2145.1612903225805</v>
      </c>
      <c r="I65" s="8"/>
      <c r="J65" s="8">
        <v>2</v>
      </c>
      <c r="K65" s="17">
        <f t="shared" si="19"/>
        <v>7000</v>
      </c>
      <c r="L65" s="8"/>
      <c r="M65" s="8">
        <v>24</v>
      </c>
      <c r="N65" s="18">
        <f t="shared" si="20"/>
        <v>84000</v>
      </c>
      <c r="O65" s="8"/>
      <c r="P65" s="19">
        <f t="shared" si="21"/>
        <v>93145.16129032258</v>
      </c>
      <c r="Q65" s="42"/>
      <c r="R65" s="14" t="s">
        <v>117</v>
      </c>
    </row>
    <row r="66" spans="1:18" s="26" customFormat="1" ht="24" customHeight="1">
      <c r="A66" s="6">
        <f t="shared" si="3"/>
        <v>57</v>
      </c>
      <c r="B66" s="7" t="s">
        <v>121</v>
      </c>
      <c r="C66" s="8" t="s">
        <v>25</v>
      </c>
      <c r="D66" s="9" t="s">
        <v>83</v>
      </c>
      <c r="E66" s="10" t="s">
        <v>30</v>
      </c>
      <c r="F66" s="8">
        <v>2558</v>
      </c>
      <c r="G66" s="8">
        <v>13</v>
      </c>
      <c r="H66" s="11">
        <f t="shared" si="22"/>
        <v>1467.741935483871</v>
      </c>
      <c r="I66" s="8"/>
      <c r="J66" s="8">
        <v>2</v>
      </c>
      <c r="K66" s="17">
        <f t="shared" si="19"/>
        <v>7000</v>
      </c>
      <c r="L66" s="8"/>
      <c r="M66" s="8">
        <v>24</v>
      </c>
      <c r="N66" s="18">
        <f t="shared" si="20"/>
        <v>84000</v>
      </c>
      <c r="O66" s="8"/>
      <c r="P66" s="19">
        <f t="shared" si="21"/>
        <v>92467.74193548388</v>
      </c>
      <c r="Q66" s="42"/>
      <c r="R66" s="14" t="s">
        <v>117</v>
      </c>
    </row>
    <row r="67" spans="1:18" s="26" customFormat="1" ht="24" customHeight="1">
      <c r="A67" s="6">
        <f t="shared" si="3"/>
        <v>58</v>
      </c>
      <c r="B67" s="7" t="s">
        <v>122</v>
      </c>
      <c r="C67" s="8" t="s">
        <v>25</v>
      </c>
      <c r="D67" s="9" t="s">
        <v>123</v>
      </c>
      <c r="E67" s="10" t="s">
        <v>30</v>
      </c>
      <c r="F67" s="8">
        <v>2558</v>
      </c>
      <c r="G67" s="8">
        <v>15</v>
      </c>
      <c r="H67" s="11">
        <f t="shared" si="22"/>
        <v>1693.5483870967741</v>
      </c>
      <c r="I67" s="8"/>
      <c r="J67" s="8">
        <v>2</v>
      </c>
      <c r="K67" s="17">
        <f t="shared" si="19"/>
        <v>7000</v>
      </c>
      <c r="L67" s="8"/>
      <c r="M67" s="8">
        <v>24</v>
      </c>
      <c r="N67" s="18">
        <f t="shared" si="20"/>
        <v>84000</v>
      </c>
      <c r="O67" s="8"/>
      <c r="P67" s="19">
        <f t="shared" si="21"/>
        <v>92693.54838709677</v>
      </c>
      <c r="Q67" s="42"/>
      <c r="R67" s="14" t="s">
        <v>117</v>
      </c>
    </row>
    <row r="68" spans="1:18" s="26" customFormat="1" ht="24" customHeight="1">
      <c r="A68" s="6">
        <f t="shared" si="3"/>
        <v>59</v>
      </c>
      <c r="B68" s="7" t="s">
        <v>124</v>
      </c>
      <c r="C68" s="8" t="s">
        <v>25</v>
      </c>
      <c r="D68" s="9" t="s">
        <v>47</v>
      </c>
      <c r="E68" s="10" t="s">
        <v>30</v>
      </c>
      <c r="F68" s="8">
        <v>2558</v>
      </c>
      <c r="G68" s="8">
        <v>12</v>
      </c>
      <c r="H68" s="11">
        <f t="shared" si="22"/>
        <v>1354.8387096774193</v>
      </c>
      <c r="I68" s="8"/>
      <c r="J68" s="8">
        <v>2</v>
      </c>
      <c r="K68" s="17">
        <f t="shared" si="19"/>
        <v>7000</v>
      </c>
      <c r="L68" s="8"/>
      <c r="M68" s="8">
        <v>24</v>
      </c>
      <c r="N68" s="18">
        <f t="shared" si="20"/>
        <v>84000</v>
      </c>
      <c r="O68" s="8"/>
      <c r="P68" s="19">
        <f t="shared" si="21"/>
        <v>92354.83870967742</v>
      </c>
      <c r="Q68" s="42"/>
      <c r="R68" s="14" t="s">
        <v>117</v>
      </c>
    </row>
    <row r="69" spans="1:18" s="26" customFormat="1" ht="24" customHeight="1">
      <c r="A69" s="6">
        <f t="shared" si="3"/>
        <v>60</v>
      </c>
      <c r="B69" s="7" t="s">
        <v>125</v>
      </c>
      <c r="C69" s="8" t="s">
        <v>25</v>
      </c>
      <c r="D69" s="9" t="s">
        <v>126</v>
      </c>
      <c r="E69" s="10" t="s">
        <v>30</v>
      </c>
      <c r="F69" s="8">
        <v>2558</v>
      </c>
      <c r="G69" s="8">
        <v>8</v>
      </c>
      <c r="H69" s="11">
        <f t="shared" si="22"/>
        <v>903.2258064516129</v>
      </c>
      <c r="I69" s="8"/>
      <c r="J69" s="8">
        <v>2</v>
      </c>
      <c r="K69" s="17">
        <f t="shared" si="19"/>
        <v>7000</v>
      </c>
      <c r="L69" s="8"/>
      <c r="M69" s="8">
        <v>24</v>
      </c>
      <c r="N69" s="18">
        <f t="shared" si="20"/>
        <v>84000</v>
      </c>
      <c r="O69" s="8"/>
      <c r="P69" s="19">
        <f>H69+K69+N69</f>
        <v>91903.2258064516</v>
      </c>
      <c r="Q69" s="42"/>
      <c r="R69" s="14" t="s">
        <v>117</v>
      </c>
    </row>
    <row r="70" spans="1:18" s="26" customFormat="1" ht="24" customHeight="1">
      <c r="A70" s="6">
        <f t="shared" si="3"/>
        <v>61</v>
      </c>
      <c r="B70" s="7" t="s">
        <v>127</v>
      </c>
      <c r="C70" s="8" t="s">
        <v>25</v>
      </c>
      <c r="D70" s="9" t="s">
        <v>52</v>
      </c>
      <c r="E70" s="10" t="s">
        <v>30</v>
      </c>
      <c r="F70" s="8">
        <v>2558</v>
      </c>
      <c r="G70" s="8">
        <v>5</v>
      </c>
      <c r="H70" s="11">
        <f t="shared" si="22"/>
        <v>564.516129032258</v>
      </c>
      <c r="I70" s="8"/>
      <c r="J70" s="8">
        <v>2</v>
      </c>
      <c r="K70" s="17">
        <f t="shared" si="19"/>
        <v>7000</v>
      </c>
      <c r="L70" s="8"/>
      <c r="M70" s="8">
        <v>24</v>
      </c>
      <c r="N70" s="18">
        <f t="shared" si="20"/>
        <v>84000</v>
      </c>
      <c r="O70" s="8"/>
      <c r="P70" s="19">
        <f>H70+K70+N70</f>
        <v>91564.51612903226</v>
      </c>
      <c r="Q70" s="42"/>
      <c r="R70" s="14" t="s">
        <v>117</v>
      </c>
    </row>
    <row r="71" spans="1:18" s="26" customFormat="1" ht="24" customHeight="1">
      <c r="A71" s="6">
        <f t="shared" si="3"/>
        <v>62</v>
      </c>
      <c r="B71" s="7" t="s">
        <v>128</v>
      </c>
      <c r="C71" s="8" t="s">
        <v>25</v>
      </c>
      <c r="D71" s="9" t="s">
        <v>126</v>
      </c>
      <c r="E71" s="10" t="s">
        <v>30</v>
      </c>
      <c r="F71" s="8">
        <v>2558</v>
      </c>
      <c r="G71" s="8">
        <v>8</v>
      </c>
      <c r="H71" s="11">
        <f t="shared" si="22"/>
        <v>903.2258064516129</v>
      </c>
      <c r="I71" s="8"/>
      <c r="J71" s="8">
        <v>2</v>
      </c>
      <c r="K71" s="17">
        <f t="shared" si="19"/>
        <v>7000</v>
      </c>
      <c r="L71" s="8"/>
      <c r="M71" s="8">
        <v>24</v>
      </c>
      <c r="N71" s="18">
        <f t="shared" si="20"/>
        <v>84000</v>
      </c>
      <c r="O71" s="8"/>
      <c r="P71" s="19">
        <f>H71+K71+N71</f>
        <v>91903.2258064516</v>
      </c>
      <c r="Q71" s="42"/>
      <c r="R71" s="14" t="s">
        <v>117</v>
      </c>
    </row>
    <row r="72" spans="1:18" s="26" customFormat="1" ht="24" customHeight="1">
      <c r="A72" s="6">
        <f t="shared" si="3"/>
        <v>63</v>
      </c>
      <c r="B72" s="7" t="s">
        <v>129</v>
      </c>
      <c r="C72" s="8" t="s">
        <v>130</v>
      </c>
      <c r="D72" s="9" t="s">
        <v>78</v>
      </c>
      <c r="E72" s="10" t="s">
        <v>86</v>
      </c>
      <c r="F72" s="8">
        <v>2555</v>
      </c>
      <c r="G72" s="8">
        <v>26</v>
      </c>
      <c r="H72" s="11">
        <f>2100*G72/30</f>
        <v>1820</v>
      </c>
      <c r="I72" s="21">
        <f>G72*5600/30</f>
        <v>4853.333333333333</v>
      </c>
      <c r="J72" s="8">
        <v>41</v>
      </c>
      <c r="K72" s="17">
        <f>J72*2100</f>
        <v>86100</v>
      </c>
      <c r="L72" s="22">
        <f>5600*J72</f>
        <v>229600</v>
      </c>
      <c r="M72" s="8">
        <v>24</v>
      </c>
      <c r="N72" s="23">
        <f>2100*M72</f>
        <v>50400</v>
      </c>
      <c r="O72" s="24">
        <f>5600*M72</f>
        <v>134400</v>
      </c>
      <c r="P72" s="19">
        <f>H72+K72+N72</f>
        <v>138320</v>
      </c>
      <c r="Q72" s="42">
        <f>I72+L72+O72</f>
        <v>368853.3333333334</v>
      </c>
      <c r="R72" s="7" t="s">
        <v>131</v>
      </c>
    </row>
    <row r="73" spans="1:18" s="26" customFormat="1" ht="24" customHeight="1">
      <c r="A73" s="6">
        <f t="shared" si="3"/>
        <v>64</v>
      </c>
      <c r="B73" s="7" t="s">
        <v>132</v>
      </c>
      <c r="C73" s="8" t="s">
        <v>130</v>
      </c>
      <c r="D73" s="9" t="s">
        <v>50</v>
      </c>
      <c r="E73" s="10" t="s">
        <v>86</v>
      </c>
      <c r="F73" s="8">
        <v>2555</v>
      </c>
      <c r="G73" s="8">
        <v>5</v>
      </c>
      <c r="H73" s="11">
        <f>2100*G73/30</f>
        <v>350</v>
      </c>
      <c r="I73" s="21">
        <f>G73*5600/30</f>
        <v>933.3333333333334</v>
      </c>
      <c r="J73" s="8">
        <v>41</v>
      </c>
      <c r="K73" s="17">
        <f aca="true" t="shared" si="23" ref="K73:K136">J73*2100</f>
        <v>86100</v>
      </c>
      <c r="L73" s="22">
        <f aca="true" t="shared" si="24" ref="L73:L136">5600*J73</f>
        <v>229600</v>
      </c>
      <c r="M73" s="8">
        <v>24</v>
      </c>
      <c r="N73" s="23">
        <f aca="true" t="shared" si="25" ref="N73:N136">2100*M73</f>
        <v>50400</v>
      </c>
      <c r="O73" s="24">
        <f aca="true" t="shared" si="26" ref="O73:O136">5600*M73</f>
        <v>134400</v>
      </c>
      <c r="P73" s="19">
        <f aca="true" t="shared" si="27" ref="P73:Q136">H73+K73+N73</f>
        <v>136850</v>
      </c>
      <c r="Q73" s="42">
        <f t="shared" si="27"/>
        <v>364933.3333333334</v>
      </c>
      <c r="R73" s="7" t="s">
        <v>131</v>
      </c>
    </row>
    <row r="74" spans="1:18" s="26" customFormat="1" ht="24" customHeight="1">
      <c r="A74" s="6">
        <f t="shared" si="3"/>
        <v>65</v>
      </c>
      <c r="B74" s="7" t="s">
        <v>133</v>
      </c>
      <c r="C74" s="8" t="s">
        <v>130</v>
      </c>
      <c r="D74" s="9" t="s">
        <v>81</v>
      </c>
      <c r="E74" s="10" t="s">
        <v>91</v>
      </c>
      <c r="F74" s="8">
        <v>2555</v>
      </c>
      <c r="G74" s="8">
        <v>22</v>
      </c>
      <c r="H74" s="11">
        <f>2100*G74/31</f>
        <v>1490.3225806451612</v>
      </c>
      <c r="I74" s="21">
        <f>G74*5600/31</f>
        <v>3974.1935483870966</v>
      </c>
      <c r="J74" s="8">
        <v>40</v>
      </c>
      <c r="K74" s="17">
        <f t="shared" si="23"/>
        <v>84000</v>
      </c>
      <c r="L74" s="22">
        <f t="shared" si="24"/>
        <v>224000</v>
      </c>
      <c r="M74" s="8">
        <v>24</v>
      </c>
      <c r="N74" s="23">
        <f t="shared" si="25"/>
        <v>50400</v>
      </c>
      <c r="O74" s="24">
        <f t="shared" si="26"/>
        <v>134400</v>
      </c>
      <c r="P74" s="19">
        <f t="shared" si="27"/>
        <v>135890.32258064515</v>
      </c>
      <c r="Q74" s="42">
        <f t="shared" si="27"/>
        <v>362374.1935483871</v>
      </c>
      <c r="R74" s="7" t="s">
        <v>131</v>
      </c>
    </row>
    <row r="75" spans="1:18" s="26" customFormat="1" ht="24" customHeight="1">
      <c r="A75" s="6">
        <f t="shared" si="3"/>
        <v>66</v>
      </c>
      <c r="B75" s="7" t="s">
        <v>134</v>
      </c>
      <c r="C75" s="8" t="s">
        <v>130</v>
      </c>
      <c r="D75" s="9" t="s">
        <v>135</v>
      </c>
      <c r="E75" s="10" t="s">
        <v>91</v>
      </c>
      <c r="F75" s="8">
        <v>2555</v>
      </c>
      <c r="G75" s="8">
        <v>4</v>
      </c>
      <c r="H75" s="11">
        <f>2100*G75/31</f>
        <v>270.96774193548384</v>
      </c>
      <c r="I75" s="21">
        <f>G75*5600/31</f>
        <v>722.5806451612904</v>
      </c>
      <c r="J75" s="8">
        <v>40</v>
      </c>
      <c r="K75" s="17">
        <f t="shared" si="23"/>
        <v>84000</v>
      </c>
      <c r="L75" s="22">
        <f t="shared" si="24"/>
        <v>224000</v>
      </c>
      <c r="M75" s="8">
        <v>24</v>
      </c>
      <c r="N75" s="23">
        <f t="shared" si="25"/>
        <v>50400</v>
      </c>
      <c r="O75" s="24">
        <f t="shared" si="26"/>
        <v>134400</v>
      </c>
      <c r="P75" s="19">
        <f t="shared" si="27"/>
        <v>134670.96774193548</v>
      </c>
      <c r="Q75" s="42">
        <f t="shared" si="27"/>
        <v>359122.58064516133</v>
      </c>
      <c r="R75" s="7" t="s">
        <v>131</v>
      </c>
    </row>
    <row r="76" spans="1:18" s="26" customFormat="1" ht="24" customHeight="1">
      <c r="A76" s="6">
        <f aca="true" t="shared" si="28" ref="A76:A139">A75+1</f>
        <v>67</v>
      </c>
      <c r="B76" s="7" t="s">
        <v>136</v>
      </c>
      <c r="C76" s="8" t="s">
        <v>130</v>
      </c>
      <c r="D76" s="9" t="s">
        <v>137</v>
      </c>
      <c r="E76" s="10" t="s">
        <v>26</v>
      </c>
      <c r="F76" s="8">
        <v>2555</v>
      </c>
      <c r="G76" s="8">
        <v>2</v>
      </c>
      <c r="H76" s="11">
        <f>2100*G76/30</f>
        <v>140</v>
      </c>
      <c r="I76" s="21">
        <f>G76*5600/30</f>
        <v>373.3333333333333</v>
      </c>
      <c r="J76" s="8">
        <v>39</v>
      </c>
      <c r="K76" s="17">
        <f t="shared" si="23"/>
        <v>81900</v>
      </c>
      <c r="L76" s="22">
        <f t="shared" si="24"/>
        <v>218400</v>
      </c>
      <c r="M76" s="8">
        <v>24</v>
      </c>
      <c r="N76" s="23">
        <f t="shared" si="25"/>
        <v>50400</v>
      </c>
      <c r="O76" s="24">
        <f t="shared" si="26"/>
        <v>134400</v>
      </c>
      <c r="P76" s="19">
        <f t="shared" si="27"/>
        <v>132440</v>
      </c>
      <c r="Q76" s="42">
        <f t="shared" si="27"/>
        <v>353173.3333333334</v>
      </c>
      <c r="R76" s="7" t="s">
        <v>131</v>
      </c>
    </row>
    <row r="77" spans="1:18" s="26" customFormat="1" ht="24" customHeight="1">
      <c r="A77" s="6">
        <f t="shared" si="28"/>
        <v>68</v>
      </c>
      <c r="B77" s="7" t="s">
        <v>138</v>
      </c>
      <c r="C77" s="8" t="s">
        <v>130</v>
      </c>
      <c r="D77" s="9" t="s">
        <v>68</v>
      </c>
      <c r="E77" s="20" t="s">
        <v>48</v>
      </c>
      <c r="F77" s="8">
        <v>2555</v>
      </c>
      <c r="G77" s="8">
        <v>23</v>
      </c>
      <c r="H77" s="11">
        <f>2100*G77/31</f>
        <v>1558.0645161290322</v>
      </c>
      <c r="I77" s="21">
        <f>G77*5600/31</f>
        <v>4154.8387096774195</v>
      </c>
      <c r="J77" s="8">
        <v>37</v>
      </c>
      <c r="K77" s="17">
        <f t="shared" si="23"/>
        <v>77700</v>
      </c>
      <c r="L77" s="22">
        <f t="shared" si="24"/>
        <v>207200</v>
      </c>
      <c r="M77" s="8">
        <v>24</v>
      </c>
      <c r="N77" s="23">
        <f t="shared" si="25"/>
        <v>50400</v>
      </c>
      <c r="O77" s="24">
        <f t="shared" si="26"/>
        <v>134400</v>
      </c>
      <c r="P77" s="19">
        <f t="shared" si="27"/>
        <v>129658.06451612903</v>
      </c>
      <c r="Q77" s="42">
        <f t="shared" si="27"/>
        <v>345754.83870967745</v>
      </c>
      <c r="R77" s="7" t="s">
        <v>131</v>
      </c>
    </row>
    <row r="78" spans="1:18" s="26" customFormat="1" ht="24" customHeight="1">
      <c r="A78" s="6">
        <f t="shared" si="28"/>
        <v>69</v>
      </c>
      <c r="B78" s="7" t="s">
        <v>139</v>
      </c>
      <c r="C78" s="8" t="s">
        <v>130</v>
      </c>
      <c r="D78" s="9" t="s">
        <v>140</v>
      </c>
      <c r="E78" s="10" t="s">
        <v>48</v>
      </c>
      <c r="F78" s="8">
        <v>2555</v>
      </c>
      <c r="G78" s="8">
        <v>17</v>
      </c>
      <c r="H78" s="11">
        <f>2100*G78/31</f>
        <v>1151.6129032258063</v>
      </c>
      <c r="I78" s="21">
        <f>G78*5600/31</f>
        <v>3070.967741935484</v>
      </c>
      <c r="J78" s="8">
        <v>37</v>
      </c>
      <c r="K78" s="17">
        <f t="shared" si="23"/>
        <v>77700</v>
      </c>
      <c r="L78" s="22">
        <f t="shared" si="24"/>
        <v>207200</v>
      </c>
      <c r="M78" s="8">
        <v>24</v>
      </c>
      <c r="N78" s="23">
        <f t="shared" si="25"/>
        <v>50400</v>
      </c>
      <c r="O78" s="24">
        <f t="shared" si="26"/>
        <v>134400</v>
      </c>
      <c r="P78" s="19">
        <f t="shared" si="27"/>
        <v>129251.6129032258</v>
      </c>
      <c r="Q78" s="42">
        <f t="shared" si="27"/>
        <v>344670.9677419355</v>
      </c>
      <c r="R78" s="7" t="s">
        <v>131</v>
      </c>
    </row>
    <row r="79" spans="1:18" s="26" customFormat="1" ht="24" customHeight="1">
      <c r="A79" s="6">
        <f t="shared" si="28"/>
        <v>70</v>
      </c>
      <c r="B79" s="7" t="s">
        <v>141</v>
      </c>
      <c r="C79" s="8" t="s">
        <v>130</v>
      </c>
      <c r="D79" s="9" t="s">
        <v>142</v>
      </c>
      <c r="E79" s="10" t="s">
        <v>36</v>
      </c>
      <c r="F79" s="8">
        <v>2555</v>
      </c>
      <c r="G79" s="8">
        <v>4</v>
      </c>
      <c r="H79" s="11">
        <f>2100*G79/30</f>
        <v>280</v>
      </c>
      <c r="I79" s="21">
        <f>G79*5600/30</f>
        <v>746.6666666666666</v>
      </c>
      <c r="J79" s="8">
        <v>36</v>
      </c>
      <c r="K79" s="17">
        <f t="shared" si="23"/>
        <v>75600</v>
      </c>
      <c r="L79" s="22">
        <f t="shared" si="24"/>
        <v>201600</v>
      </c>
      <c r="M79" s="8">
        <v>24</v>
      </c>
      <c r="N79" s="23">
        <f t="shared" si="25"/>
        <v>50400</v>
      </c>
      <c r="O79" s="24">
        <f t="shared" si="26"/>
        <v>134400</v>
      </c>
      <c r="P79" s="19">
        <f t="shared" si="27"/>
        <v>126280</v>
      </c>
      <c r="Q79" s="42">
        <f t="shared" si="27"/>
        <v>336746.6666666666</v>
      </c>
      <c r="R79" s="7" t="s">
        <v>131</v>
      </c>
    </row>
    <row r="80" spans="1:18" s="26" customFormat="1" ht="24" customHeight="1">
      <c r="A80" s="6">
        <f t="shared" si="28"/>
        <v>71</v>
      </c>
      <c r="B80" s="7" t="s">
        <v>143</v>
      </c>
      <c r="C80" s="8" t="s">
        <v>130</v>
      </c>
      <c r="D80" s="9" t="s">
        <v>68</v>
      </c>
      <c r="E80" s="10" t="s">
        <v>58</v>
      </c>
      <c r="F80" s="8">
        <v>2555</v>
      </c>
      <c r="G80" s="8">
        <v>22</v>
      </c>
      <c r="H80" s="11">
        <f>2100*G80/30</f>
        <v>1540</v>
      </c>
      <c r="I80" s="21">
        <f>G80*5600/30</f>
        <v>4106.666666666667</v>
      </c>
      <c r="J80" s="8">
        <v>34</v>
      </c>
      <c r="K80" s="17">
        <f t="shared" si="23"/>
        <v>71400</v>
      </c>
      <c r="L80" s="22">
        <f t="shared" si="24"/>
        <v>190400</v>
      </c>
      <c r="M80" s="8">
        <v>24</v>
      </c>
      <c r="N80" s="23">
        <f t="shared" si="25"/>
        <v>50400</v>
      </c>
      <c r="O80" s="24">
        <f t="shared" si="26"/>
        <v>134400</v>
      </c>
      <c r="P80" s="19">
        <f t="shared" si="27"/>
        <v>123340</v>
      </c>
      <c r="Q80" s="42">
        <f t="shared" si="27"/>
        <v>328906.6666666666</v>
      </c>
      <c r="R80" s="7" t="s">
        <v>131</v>
      </c>
    </row>
    <row r="81" spans="1:18" s="26" customFormat="1" ht="24" customHeight="1">
      <c r="A81" s="6">
        <f t="shared" si="28"/>
        <v>72</v>
      </c>
      <c r="B81" s="7" t="s">
        <v>144</v>
      </c>
      <c r="C81" s="8" t="s">
        <v>130</v>
      </c>
      <c r="D81" s="9" t="s">
        <v>32</v>
      </c>
      <c r="E81" s="10" t="s">
        <v>58</v>
      </c>
      <c r="F81" s="8">
        <v>2555</v>
      </c>
      <c r="G81" s="8">
        <v>9</v>
      </c>
      <c r="H81" s="11">
        <f>2100*G81/30</f>
        <v>630</v>
      </c>
      <c r="I81" s="21">
        <f>G81*5600/30</f>
        <v>1680</v>
      </c>
      <c r="J81" s="8">
        <v>34</v>
      </c>
      <c r="K81" s="17">
        <f t="shared" si="23"/>
        <v>71400</v>
      </c>
      <c r="L81" s="22">
        <f t="shared" si="24"/>
        <v>190400</v>
      </c>
      <c r="M81" s="8">
        <v>24</v>
      </c>
      <c r="N81" s="23">
        <f t="shared" si="25"/>
        <v>50400</v>
      </c>
      <c r="O81" s="24">
        <f t="shared" si="26"/>
        <v>134400</v>
      </c>
      <c r="P81" s="19">
        <f>H81+K81+N81</f>
        <v>122430</v>
      </c>
      <c r="Q81" s="42">
        <f>I81+L81+O81</f>
        <v>326480</v>
      </c>
      <c r="R81" s="7" t="s">
        <v>131</v>
      </c>
    </row>
    <row r="82" spans="1:18" s="26" customFormat="1" ht="24" customHeight="1">
      <c r="A82" s="6">
        <f t="shared" si="28"/>
        <v>73</v>
      </c>
      <c r="B82" s="7" t="s">
        <v>145</v>
      </c>
      <c r="C82" s="8" t="s">
        <v>130</v>
      </c>
      <c r="D82" s="9" t="s">
        <v>107</v>
      </c>
      <c r="E82" s="10" t="s">
        <v>61</v>
      </c>
      <c r="F82" s="8">
        <v>2555</v>
      </c>
      <c r="G82" s="8">
        <v>28</v>
      </c>
      <c r="H82" s="11">
        <f>2100*G82/31</f>
        <v>1896.774193548387</v>
      </c>
      <c r="I82" s="21">
        <f>G82*5600/31</f>
        <v>5058.064516129032</v>
      </c>
      <c r="J82" s="8">
        <v>33</v>
      </c>
      <c r="K82" s="17">
        <f t="shared" si="23"/>
        <v>69300</v>
      </c>
      <c r="L82" s="22">
        <f t="shared" si="24"/>
        <v>184800</v>
      </c>
      <c r="M82" s="8">
        <v>24</v>
      </c>
      <c r="N82" s="23">
        <f t="shared" si="25"/>
        <v>50400</v>
      </c>
      <c r="O82" s="24">
        <f t="shared" si="26"/>
        <v>134400</v>
      </c>
      <c r="P82" s="19">
        <f t="shared" si="27"/>
        <v>121596.7741935484</v>
      </c>
      <c r="Q82" s="42">
        <f t="shared" si="27"/>
        <v>324258.06451612903</v>
      </c>
      <c r="R82" s="7" t="s">
        <v>131</v>
      </c>
    </row>
    <row r="83" spans="1:18" s="26" customFormat="1" ht="24" customHeight="1">
      <c r="A83" s="6">
        <f t="shared" si="28"/>
        <v>74</v>
      </c>
      <c r="B83" s="7" t="s">
        <v>146</v>
      </c>
      <c r="C83" s="8" t="s">
        <v>130</v>
      </c>
      <c r="D83" s="9" t="s">
        <v>123</v>
      </c>
      <c r="E83" s="10" t="s">
        <v>61</v>
      </c>
      <c r="F83" s="8">
        <v>2555</v>
      </c>
      <c r="G83" s="8">
        <v>15</v>
      </c>
      <c r="H83" s="11">
        <f>2100*G83/31</f>
        <v>1016.1290322580645</v>
      </c>
      <c r="I83" s="21">
        <f>G83*5600/31</f>
        <v>2709.6774193548385</v>
      </c>
      <c r="J83" s="8">
        <v>33</v>
      </c>
      <c r="K83" s="17">
        <f t="shared" si="23"/>
        <v>69300</v>
      </c>
      <c r="L83" s="22">
        <f t="shared" si="24"/>
        <v>184800</v>
      </c>
      <c r="M83" s="8">
        <v>24</v>
      </c>
      <c r="N83" s="23">
        <f t="shared" si="25"/>
        <v>50400</v>
      </c>
      <c r="O83" s="24">
        <f t="shared" si="26"/>
        <v>134400</v>
      </c>
      <c r="P83" s="19">
        <f>H83+K83+N83</f>
        <v>120716.12903225806</v>
      </c>
      <c r="Q83" s="42">
        <f t="shared" si="27"/>
        <v>321909.67741935485</v>
      </c>
      <c r="R83" s="7" t="s">
        <v>131</v>
      </c>
    </row>
    <row r="84" spans="1:18" s="26" customFormat="1" ht="24" customHeight="1">
      <c r="A84" s="6">
        <f t="shared" si="28"/>
        <v>75</v>
      </c>
      <c r="B84" s="7" t="s">
        <v>147</v>
      </c>
      <c r="C84" s="8" t="s">
        <v>130</v>
      </c>
      <c r="D84" s="9" t="s">
        <v>137</v>
      </c>
      <c r="E84" s="10" t="s">
        <v>148</v>
      </c>
      <c r="F84" s="8">
        <v>2556</v>
      </c>
      <c r="G84" s="8">
        <v>3</v>
      </c>
      <c r="H84" s="11">
        <f>2100*G84/31</f>
        <v>203.2258064516129</v>
      </c>
      <c r="I84" s="21">
        <f>G84*5600/31</f>
        <v>541.9354838709677</v>
      </c>
      <c r="J84" s="8">
        <v>30</v>
      </c>
      <c r="K84" s="17">
        <f t="shared" si="23"/>
        <v>63000</v>
      </c>
      <c r="L84" s="22">
        <f t="shared" si="24"/>
        <v>168000</v>
      </c>
      <c r="M84" s="8">
        <v>24</v>
      </c>
      <c r="N84" s="23">
        <f t="shared" si="25"/>
        <v>50400</v>
      </c>
      <c r="O84" s="24">
        <f t="shared" si="26"/>
        <v>134400</v>
      </c>
      <c r="P84" s="19">
        <f t="shared" si="27"/>
        <v>113603.2258064516</v>
      </c>
      <c r="Q84" s="42">
        <f t="shared" si="27"/>
        <v>302941.93548387097</v>
      </c>
      <c r="R84" s="7" t="s">
        <v>131</v>
      </c>
    </row>
    <row r="85" spans="1:18" s="26" customFormat="1" ht="24" customHeight="1">
      <c r="A85" s="6">
        <f t="shared" si="28"/>
        <v>76</v>
      </c>
      <c r="B85" s="7" t="s">
        <v>149</v>
      </c>
      <c r="C85" s="8" t="s">
        <v>130</v>
      </c>
      <c r="D85" s="9" t="s">
        <v>78</v>
      </c>
      <c r="E85" s="10" t="s">
        <v>86</v>
      </c>
      <c r="F85" s="8">
        <v>2555</v>
      </c>
      <c r="G85" s="8">
        <v>26</v>
      </c>
      <c r="H85" s="11">
        <f>2100*G85/30</f>
        <v>1820</v>
      </c>
      <c r="I85" s="21">
        <f>G85*5600/30</f>
        <v>4853.333333333333</v>
      </c>
      <c r="J85" s="8">
        <v>41</v>
      </c>
      <c r="K85" s="17">
        <f t="shared" si="23"/>
        <v>86100</v>
      </c>
      <c r="L85" s="22">
        <f t="shared" si="24"/>
        <v>229600</v>
      </c>
      <c r="M85" s="8">
        <v>24</v>
      </c>
      <c r="N85" s="23">
        <f t="shared" si="25"/>
        <v>50400</v>
      </c>
      <c r="O85" s="24">
        <f t="shared" si="26"/>
        <v>134400</v>
      </c>
      <c r="P85" s="19">
        <f t="shared" si="27"/>
        <v>138320</v>
      </c>
      <c r="Q85" s="42">
        <f t="shared" si="27"/>
        <v>368853.3333333334</v>
      </c>
      <c r="R85" s="7" t="s">
        <v>131</v>
      </c>
    </row>
    <row r="86" spans="1:18" s="26" customFormat="1" ht="24" customHeight="1">
      <c r="A86" s="6">
        <f t="shared" si="28"/>
        <v>77</v>
      </c>
      <c r="B86" s="7" t="s">
        <v>150</v>
      </c>
      <c r="C86" s="8" t="s">
        <v>130</v>
      </c>
      <c r="D86" s="9" t="s">
        <v>123</v>
      </c>
      <c r="E86" s="10" t="s">
        <v>86</v>
      </c>
      <c r="F86" s="8">
        <v>2555</v>
      </c>
      <c r="G86" s="8">
        <v>14</v>
      </c>
      <c r="H86" s="11">
        <f>2100*G86/30</f>
        <v>980</v>
      </c>
      <c r="I86" s="21">
        <f>G86*5600/30</f>
        <v>2613.3333333333335</v>
      </c>
      <c r="J86" s="8">
        <v>41</v>
      </c>
      <c r="K86" s="17">
        <f t="shared" si="23"/>
        <v>86100</v>
      </c>
      <c r="L86" s="22">
        <f t="shared" si="24"/>
        <v>229600</v>
      </c>
      <c r="M86" s="8">
        <v>24</v>
      </c>
      <c r="N86" s="23">
        <f t="shared" si="25"/>
        <v>50400</v>
      </c>
      <c r="O86" s="24">
        <f t="shared" si="26"/>
        <v>134400</v>
      </c>
      <c r="P86" s="19">
        <f t="shared" si="27"/>
        <v>137480</v>
      </c>
      <c r="Q86" s="42">
        <f t="shared" si="27"/>
        <v>366613.3333333334</v>
      </c>
      <c r="R86" s="7" t="s">
        <v>131</v>
      </c>
    </row>
    <row r="87" spans="1:18" s="26" customFormat="1" ht="24" customHeight="1">
      <c r="A87" s="6">
        <f t="shared" si="28"/>
        <v>78</v>
      </c>
      <c r="B87" s="7" t="s">
        <v>151</v>
      </c>
      <c r="C87" s="8" t="s">
        <v>130</v>
      </c>
      <c r="D87" s="9" t="s">
        <v>142</v>
      </c>
      <c r="E87" s="10" t="s">
        <v>36</v>
      </c>
      <c r="F87" s="8">
        <v>2555</v>
      </c>
      <c r="G87" s="8">
        <v>3</v>
      </c>
      <c r="H87" s="11">
        <f>2100*G87/30</f>
        <v>210</v>
      </c>
      <c r="I87" s="21">
        <f>G87*5600/30</f>
        <v>560</v>
      </c>
      <c r="J87" s="8">
        <v>36</v>
      </c>
      <c r="K87" s="17">
        <f t="shared" si="23"/>
        <v>75600</v>
      </c>
      <c r="L87" s="22">
        <f t="shared" si="24"/>
        <v>201600</v>
      </c>
      <c r="M87" s="8">
        <v>24</v>
      </c>
      <c r="N87" s="23">
        <f t="shared" si="25"/>
        <v>50400</v>
      </c>
      <c r="O87" s="24">
        <f t="shared" si="26"/>
        <v>134400</v>
      </c>
      <c r="P87" s="19">
        <f t="shared" si="27"/>
        <v>126210</v>
      </c>
      <c r="Q87" s="42">
        <f t="shared" si="27"/>
        <v>336560</v>
      </c>
      <c r="R87" s="7" t="s">
        <v>131</v>
      </c>
    </row>
    <row r="88" spans="1:18" s="26" customFormat="1" ht="24" customHeight="1">
      <c r="A88" s="6">
        <f t="shared" si="28"/>
        <v>79</v>
      </c>
      <c r="B88" s="7" t="s">
        <v>152</v>
      </c>
      <c r="C88" s="8" t="s">
        <v>130</v>
      </c>
      <c r="D88" s="9" t="s">
        <v>32</v>
      </c>
      <c r="E88" s="10" t="s">
        <v>40</v>
      </c>
      <c r="F88" s="8">
        <v>2555</v>
      </c>
      <c r="G88" s="8">
        <v>10</v>
      </c>
      <c r="H88" s="11">
        <f>2100*G88/31</f>
        <v>677.4193548387096</v>
      </c>
      <c r="I88" s="21">
        <f aca="true" t="shared" si="29" ref="I88:I94">G88*5600/31</f>
        <v>1806.4516129032259</v>
      </c>
      <c r="J88" s="8">
        <v>35</v>
      </c>
      <c r="K88" s="17">
        <f t="shared" si="23"/>
        <v>73500</v>
      </c>
      <c r="L88" s="22">
        <f t="shared" si="24"/>
        <v>196000</v>
      </c>
      <c r="M88" s="8">
        <v>24</v>
      </c>
      <c r="N88" s="23">
        <f t="shared" si="25"/>
        <v>50400</v>
      </c>
      <c r="O88" s="24">
        <f t="shared" si="26"/>
        <v>134400</v>
      </c>
      <c r="P88" s="19">
        <f t="shared" si="27"/>
        <v>124577.41935483871</v>
      </c>
      <c r="Q88" s="42">
        <f t="shared" si="27"/>
        <v>332206.4516129032</v>
      </c>
      <c r="R88" s="7" t="s">
        <v>131</v>
      </c>
    </row>
    <row r="89" spans="1:18" s="26" customFormat="1" ht="24" customHeight="1">
      <c r="A89" s="6">
        <f t="shared" si="28"/>
        <v>80</v>
      </c>
      <c r="B89" s="7" t="s">
        <v>153</v>
      </c>
      <c r="C89" s="8" t="s">
        <v>130</v>
      </c>
      <c r="D89" s="9" t="s">
        <v>34</v>
      </c>
      <c r="E89" s="10" t="s">
        <v>40</v>
      </c>
      <c r="F89" s="8">
        <v>2555</v>
      </c>
      <c r="G89" s="8">
        <v>7</v>
      </c>
      <c r="H89" s="11">
        <f>2100*G89/31</f>
        <v>474.19354838709677</v>
      </c>
      <c r="I89" s="21">
        <f t="shared" si="29"/>
        <v>1264.516129032258</v>
      </c>
      <c r="J89" s="8">
        <v>35</v>
      </c>
      <c r="K89" s="17">
        <f t="shared" si="23"/>
        <v>73500</v>
      </c>
      <c r="L89" s="22">
        <f t="shared" si="24"/>
        <v>196000</v>
      </c>
      <c r="M89" s="8">
        <v>24</v>
      </c>
      <c r="N89" s="23">
        <f t="shared" si="25"/>
        <v>50400</v>
      </c>
      <c r="O89" s="24">
        <f t="shared" si="26"/>
        <v>134400</v>
      </c>
      <c r="P89" s="19">
        <f t="shared" si="27"/>
        <v>124374.19354838709</v>
      </c>
      <c r="Q89" s="42">
        <f t="shared" si="27"/>
        <v>331664.51612903224</v>
      </c>
      <c r="R89" s="7" t="s">
        <v>131</v>
      </c>
    </row>
    <row r="90" spans="1:18" s="26" customFormat="1" ht="24" customHeight="1">
      <c r="A90" s="6">
        <f t="shared" si="28"/>
        <v>81</v>
      </c>
      <c r="B90" s="7" t="s">
        <v>154</v>
      </c>
      <c r="C90" s="8" t="s">
        <v>130</v>
      </c>
      <c r="D90" s="9" t="s">
        <v>137</v>
      </c>
      <c r="E90" s="10" t="s">
        <v>40</v>
      </c>
      <c r="F90" s="8">
        <v>2555</v>
      </c>
      <c r="G90" s="8">
        <v>3</v>
      </c>
      <c r="H90" s="11">
        <f>2100*G90/31</f>
        <v>203.2258064516129</v>
      </c>
      <c r="I90" s="21">
        <f t="shared" si="29"/>
        <v>541.9354838709677</v>
      </c>
      <c r="J90" s="8">
        <v>35</v>
      </c>
      <c r="K90" s="17">
        <f t="shared" si="23"/>
        <v>73500</v>
      </c>
      <c r="L90" s="22">
        <f t="shared" si="24"/>
        <v>196000</v>
      </c>
      <c r="M90" s="8">
        <v>24</v>
      </c>
      <c r="N90" s="23">
        <f t="shared" si="25"/>
        <v>50400</v>
      </c>
      <c r="O90" s="24">
        <f t="shared" si="26"/>
        <v>134400</v>
      </c>
      <c r="P90" s="19">
        <f t="shared" si="27"/>
        <v>124103.2258064516</v>
      </c>
      <c r="Q90" s="42">
        <f t="shared" si="27"/>
        <v>330941.93548387097</v>
      </c>
      <c r="R90" s="7" t="s">
        <v>131</v>
      </c>
    </row>
    <row r="91" spans="1:18" s="26" customFormat="1" ht="24" customHeight="1">
      <c r="A91" s="6">
        <f t="shared" si="28"/>
        <v>82</v>
      </c>
      <c r="B91" s="7" t="s">
        <v>155</v>
      </c>
      <c r="C91" s="8" t="s">
        <v>130</v>
      </c>
      <c r="D91" s="9" t="s">
        <v>137</v>
      </c>
      <c r="E91" s="10" t="s">
        <v>40</v>
      </c>
      <c r="F91" s="8">
        <v>2555</v>
      </c>
      <c r="G91" s="8">
        <v>3</v>
      </c>
      <c r="H91" s="11">
        <f>2100*G91/31</f>
        <v>203.2258064516129</v>
      </c>
      <c r="I91" s="21">
        <f t="shared" si="29"/>
        <v>541.9354838709677</v>
      </c>
      <c r="J91" s="8">
        <v>35</v>
      </c>
      <c r="K91" s="17">
        <f t="shared" si="23"/>
        <v>73500</v>
      </c>
      <c r="L91" s="22">
        <f t="shared" si="24"/>
        <v>196000</v>
      </c>
      <c r="M91" s="8">
        <v>24</v>
      </c>
      <c r="N91" s="23">
        <f t="shared" si="25"/>
        <v>50400</v>
      </c>
      <c r="O91" s="24">
        <f t="shared" si="26"/>
        <v>134400</v>
      </c>
      <c r="P91" s="19">
        <f t="shared" si="27"/>
        <v>124103.2258064516</v>
      </c>
      <c r="Q91" s="42">
        <f t="shared" si="27"/>
        <v>330941.93548387097</v>
      </c>
      <c r="R91" s="7" t="s">
        <v>131</v>
      </c>
    </row>
    <row r="92" spans="1:18" s="26" customFormat="1" ht="24" customHeight="1">
      <c r="A92" s="6">
        <f t="shared" si="28"/>
        <v>83</v>
      </c>
      <c r="B92" s="7" t="s">
        <v>156</v>
      </c>
      <c r="C92" s="8" t="s">
        <v>130</v>
      </c>
      <c r="D92" s="9" t="s">
        <v>107</v>
      </c>
      <c r="E92" s="10" t="s">
        <v>61</v>
      </c>
      <c r="F92" s="8">
        <v>2555</v>
      </c>
      <c r="G92" s="8">
        <v>28</v>
      </c>
      <c r="H92" s="11">
        <f>2100*G92/30</f>
        <v>1960</v>
      </c>
      <c r="I92" s="21">
        <f t="shared" si="29"/>
        <v>5058.064516129032</v>
      </c>
      <c r="J92" s="8">
        <v>33</v>
      </c>
      <c r="K92" s="17">
        <f t="shared" si="23"/>
        <v>69300</v>
      </c>
      <c r="L92" s="22">
        <f t="shared" si="24"/>
        <v>184800</v>
      </c>
      <c r="M92" s="8">
        <v>24</v>
      </c>
      <c r="N92" s="23">
        <f t="shared" si="25"/>
        <v>50400</v>
      </c>
      <c r="O92" s="24">
        <f t="shared" si="26"/>
        <v>134400</v>
      </c>
      <c r="P92" s="19">
        <f t="shared" si="27"/>
        <v>121660</v>
      </c>
      <c r="Q92" s="42">
        <f t="shared" si="27"/>
        <v>324258.06451612903</v>
      </c>
      <c r="R92" s="7" t="s">
        <v>131</v>
      </c>
    </row>
    <row r="93" spans="1:18" s="26" customFormat="1" ht="24" customHeight="1">
      <c r="A93" s="6">
        <f t="shared" si="28"/>
        <v>84</v>
      </c>
      <c r="B93" s="7" t="s">
        <v>157</v>
      </c>
      <c r="C93" s="8" t="s">
        <v>130</v>
      </c>
      <c r="D93" s="9" t="s">
        <v>50</v>
      </c>
      <c r="E93" s="10" t="s">
        <v>86</v>
      </c>
      <c r="F93" s="8">
        <v>2555</v>
      </c>
      <c r="G93" s="8">
        <v>5</v>
      </c>
      <c r="H93" s="11">
        <f>2100*G93/30</f>
        <v>350</v>
      </c>
      <c r="I93" s="21">
        <f>G93*5600/30</f>
        <v>933.3333333333334</v>
      </c>
      <c r="J93" s="8">
        <v>41</v>
      </c>
      <c r="K93" s="17">
        <f t="shared" si="23"/>
        <v>86100</v>
      </c>
      <c r="L93" s="22">
        <f t="shared" si="24"/>
        <v>229600</v>
      </c>
      <c r="M93" s="8">
        <v>24</v>
      </c>
      <c r="N93" s="23">
        <f t="shared" si="25"/>
        <v>50400</v>
      </c>
      <c r="O93" s="24">
        <f t="shared" si="26"/>
        <v>134400</v>
      </c>
      <c r="P93" s="19">
        <f t="shared" si="27"/>
        <v>136850</v>
      </c>
      <c r="Q93" s="42">
        <f t="shared" si="27"/>
        <v>364933.3333333334</v>
      </c>
      <c r="R93" s="7" t="s">
        <v>131</v>
      </c>
    </row>
    <row r="94" spans="1:18" s="26" customFormat="1" ht="24" customHeight="1">
      <c r="A94" s="6">
        <f t="shared" si="28"/>
        <v>85</v>
      </c>
      <c r="B94" s="7" t="s">
        <v>158</v>
      </c>
      <c r="C94" s="8" t="s">
        <v>130</v>
      </c>
      <c r="D94" s="9" t="s">
        <v>83</v>
      </c>
      <c r="E94" s="10" t="s">
        <v>61</v>
      </c>
      <c r="F94" s="8">
        <v>2554</v>
      </c>
      <c r="G94" s="8">
        <v>19</v>
      </c>
      <c r="H94" s="11">
        <f>2100*G94/31</f>
        <v>1287.0967741935483</v>
      </c>
      <c r="I94" s="21">
        <f t="shared" si="29"/>
        <v>3432.2580645161293</v>
      </c>
      <c r="J94" s="8">
        <v>45</v>
      </c>
      <c r="K94" s="17">
        <f t="shared" si="23"/>
        <v>94500</v>
      </c>
      <c r="L94" s="22">
        <f t="shared" si="24"/>
        <v>252000</v>
      </c>
      <c r="M94" s="8">
        <v>24</v>
      </c>
      <c r="N94" s="23">
        <f t="shared" si="25"/>
        <v>50400</v>
      </c>
      <c r="O94" s="24">
        <f t="shared" si="26"/>
        <v>134400</v>
      </c>
      <c r="P94" s="19">
        <f t="shared" si="27"/>
        <v>146187.09677419355</v>
      </c>
      <c r="Q94" s="42">
        <f t="shared" si="27"/>
        <v>389832.2580645161</v>
      </c>
      <c r="R94" s="7" t="s">
        <v>131</v>
      </c>
    </row>
    <row r="95" spans="1:18" s="26" customFormat="1" ht="24" customHeight="1">
      <c r="A95" s="6">
        <f t="shared" si="28"/>
        <v>86</v>
      </c>
      <c r="B95" s="7" t="s">
        <v>159</v>
      </c>
      <c r="C95" s="8" t="s">
        <v>130</v>
      </c>
      <c r="D95" s="9" t="s">
        <v>137</v>
      </c>
      <c r="E95" s="10" t="s">
        <v>79</v>
      </c>
      <c r="F95" s="8">
        <v>2555</v>
      </c>
      <c r="G95" s="8">
        <v>3</v>
      </c>
      <c r="H95" s="11">
        <f>2100*G95/31</f>
        <v>203.2258064516129</v>
      </c>
      <c r="I95" s="21">
        <f>G95*5600/31</f>
        <v>541.9354838709677</v>
      </c>
      <c r="J95" s="8">
        <v>42</v>
      </c>
      <c r="K95" s="17">
        <f t="shared" si="23"/>
        <v>88200</v>
      </c>
      <c r="L95" s="22">
        <f t="shared" si="24"/>
        <v>235200</v>
      </c>
      <c r="M95" s="8">
        <v>24</v>
      </c>
      <c r="N95" s="23">
        <f t="shared" si="25"/>
        <v>50400</v>
      </c>
      <c r="O95" s="24">
        <f t="shared" si="26"/>
        <v>134400</v>
      </c>
      <c r="P95" s="19">
        <f t="shared" si="27"/>
        <v>138803.2258064516</v>
      </c>
      <c r="Q95" s="42">
        <f t="shared" si="27"/>
        <v>370141.93548387097</v>
      </c>
      <c r="R95" s="7" t="s">
        <v>131</v>
      </c>
    </row>
    <row r="96" spans="1:18" s="26" customFormat="1" ht="24" customHeight="1">
      <c r="A96" s="6">
        <f t="shared" si="28"/>
        <v>87</v>
      </c>
      <c r="B96" s="7" t="s">
        <v>160</v>
      </c>
      <c r="C96" s="8" t="s">
        <v>130</v>
      </c>
      <c r="D96" s="9" t="s">
        <v>161</v>
      </c>
      <c r="E96" s="10" t="s">
        <v>86</v>
      </c>
      <c r="F96" s="8">
        <v>2555</v>
      </c>
      <c r="G96" s="8">
        <v>1</v>
      </c>
      <c r="H96" s="11">
        <f>2100*G96/30</f>
        <v>70</v>
      </c>
      <c r="I96" s="21">
        <f>G96*5600/30</f>
        <v>186.66666666666666</v>
      </c>
      <c r="J96" s="8">
        <v>41</v>
      </c>
      <c r="K96" s="17">
        <f t="shared" si="23"/>
        <v>86100</v>
      </c>
      <c r="L96" s="22">
        <f t="shared" si="24"/>
        <v>229600</v>
      </c>
      <c r="M96" s="8">
        <v>24</v>
      </c>
      <c r="N96" s="23">
        <f t="shared" si="25"/>
        <v>50400</v>
      </c>
      <c r="O96" s="24">
        <f t="shared" si="26"/>
        <v>134400</v>
      </c>
      <c r="P96" s="19">
        <f t="shared" si="27"/>
        <v>136570</v>
      </c>
      <c r="Q96" s="42">
        <f t="shared" si="27"/>
        <v>364186.6666666666</v>
      </c>
      <c r="R96" s="7" t="s">
        <v>131</v>
      </c>
    </row>
    <row r="97" spans="1:18" s="26" customFormat="1" ht="24" customHeight="1">
      <c r="A97" s="6">
        <f t="shared" si="28"/>
        <v>88</v>
      </c>
      <c r="B97" s="7" t="s">
        <v>162</v>
      </c>
      <c r="C97" s="8" t="s">
        <v>130</v>
      </c>
      <c r="D97" s="9" t="s">
        <v>78</v>
      </c>
      <c r="E97" s="10" t="s">
        <v>86</v>
      </c>
      <c r="F97" s="8">
        <v>2555</v>
      </c>
      <c r="G97" s="8">
        <v>26</v>
      </c>
      <c r="H97" s="11">
        <f>2100*G97/30</f>
        <v>1820</v>
      </c>
      <c r="I97" s="21">
        <f>G97*5600/30</f>
        <v>4853.333333333333</v>
      </c>
      <c r="J97" s="8">
        <v>41</v>
      </c>
      <c r="K97" s="17">
        <f t="shared" si="23"/>
        <v>86100</v>
      </c>
      <c r="L97" s="22">
        <f t="shared" si="24"/>
        <v>229600</v>
      </c>
      <c r="M97" s="8">
        <v>24</v>
      </c>
      <c r="N97" s="23">
        <f t="shared" si="25"/>
        <v>50400</v>
      </c>
      <c r="O97" s="24">
        <f t="shared" si="26"/>
        <v>134400</v>
      </c>
      <c r="P97" s="19">
        <f t="shared" si="27"/>
        <v>138320</v>
      </c>
      <c r="Q97" s="42">
        <f t="shared" si="27"/>
        <v>368853.3333333334</v>
      </c>
      <c r="R97" s="7" t="s">
        <v>131</v>
      </c>
    </row>
    <row r="98" spans="1:18" s="26" customFormat="1" ht="24" customHeight="1">
      <c r="A98" s="6">
        <f t="shared" si="28"/>
        <v>89</v>
      </c>
      <c r="B98" s="7" t="s">
        <v>163</v>
      </c>
      <c r="C98" s="8" t="s">
        <v>130</v>
      </c>
      <c r="D98" s="9" t="s">
        <v>161</v>
      </c>
      <c r="E98" s="10" t="s">
        <v>86</v>
      </c>
      <c r="F98" s="8">
        <v>2555</v>
      </c>
      <c r="G98" s="8">
        <v>1</v>
      </c>
      <c r="H98" s="11">
        <f>2100*G98/30</f>
        <v>70</v>
      </c>
      <c r="I98" s="21">
        <f>G98*5600/30</f>
        <v>186.66666666666666</v>
      </c>
      <c r="J98" s="8">
        <v>41</v>
      </c>
      <c r="K98" s="17">
        <f t="shared" si="23"/>
        <v>86100</v>
      </c>
      <c r="L98" s="22">
        <f t="shared" si="24"/>
        <v>229600</v>
      </c>
      <c r="M98" s="8">
        <v>24</v>
      </c>
      <c r="N98" s="23">
        <f t="shared" si="25"/>
        <v>50400</v>
      </c>
      <c r="O98" s="24">
        <f t="shared" si="26"/>
        <v>134400</v>
      </c>
      <c r="P98" s="19">
        <f t="shared" si="27"/>
        <v>136570</v>
      </c>
      <c r="Q98" s="42">
        <f t="shared" si="27"/>
        <v>364186.6666666666</v>
      </c>
      <c r="R98" s="7" t="s">
        <v>131</v>
      </c>
    </row>
    <row r="99" spans="1:18" s="26" customFormat="1" ht="24" customHeight="1">
      <c r="A99" s="6">
        <f t="shared" si="28"/>
        <v>90</v>
      </c>
      <c r="B99" s="7" t="s">
        <v>164</v>
      </c>
      <c r="C99" s="8" t="s">
        <v>130</v>
      </c>
      <c r="D99" s="9" t="s">
        <v>56</v>
      </c>
      <c r="E99" s="10" t="s">
        <v>91</v>
      </c>
      <c r="F99" s="8">
        <v>2555</v>
      </c>
      <c r="G99" s="8">
        <v>29</v>
      </c>
      <c r="H99" s="11">
        <f>2100*G99/31</f>
        <v>1964.516129032258</v>
      </c>
      <c r="I99" s="21">
        <f>G99*5600/31</f>
        <v>5238.709677419355</v>
      </c>
      <c r="J99" s="8">
        <v>40</v>
      </c>
      <c r="K99" s="17">
        <f t="shared" si="23"/>
        <v>84000</v>
      </c>
      <c r="L99" s="22">
        <f t="shared" si="24"/>
        <v>224000</v>
      </c>
      <c r="M99" s="8">
        <v>24</v>
      </c>
      <c r="N99" s="23">
        <f t="shared" si="25"/>
        <v>50400</v>
      </c>
      <c r="O99" s="24">
        <f t="shared" si="26"/>
        <v>134400</v>
      </c>
      <c r="P99" s="19">
        <f t="shared" si="27"/>
        <v>136364.51612903224</v>
      </c>
      <c r="Q99" s="42">
        <f t="shared" si="27"/>
        <v>363638.7096774194</v>
      </c>
      <c r="R99" s="7" t="s">
        <v>131</v>
      </c>
    </row>
    <row r="100" spans="1:18" s="26" customFormat="1" ht="24" customHeight="1">
      <c r="A100" s="6">
        <f t="shared" si="28"/>
        <v>91</v>
      </c>
      <c r="B100" s="7" t="s">
        <v>165</v>
      </c>
      <c r="C100" s="8" t="s">
        <v>130</v>
      </c>
      <c r="D100" s="9" t="s">
        <v>34</v>
      </c>
      <c r="E100" s="10" t="s">
        <v>91</v>
      </c>
      <c r="F100" s="8">
        <v>2555</v>
      </c>
      <c r="G100" s="8">
        <v>7</v>
      </c>
      <c r="H100" s="11">
        <f>2100*G100/31</f>
        <v>474.19354838709677</v>
      </c>
      <c r="I100" s="21">
        <f>G100*5600/31</f>
        <v>1264.516129032258</v>
      </c>
      <c r="J100" s="8">
        <v>40</v>
      </c>
      <c r="K100" s="17">
        <f t="shared" si="23"/>
        <v>84000</v>
      </c>
      <c r="L100" s="22">
        <f t="shared" si="24"/>
        <v>224000</v>
      </c>
      <c r="M100" s="8">
        <v>24</v>
      </c>
      <c r="N100" s="23">
        <f t="shared" si="25"/>
        <v>50400</v>
      </c>
      <c r="O100" s="24">
        <f t="shared" si="26"/>
        <v>134400</v>
      </c>
      <c r="P100" s="19">
        <f t="shared" si="27"/>
        <v>134874.1935483871</v>
      </c>
      <c r="Q100" s="42">
        <f t="shared" si="27"/>
        <v>359664.51612903224</v>
      </c>
      <c r="R100" s="7" t="s">
        <v>131</v>
      </c>
    </row>
    <row r="101" spans="1:18" s="26" customFormat="1" ht="24" customHeight="1">
      <c r="A101" s="6">
        <f t="shared" si="28"/>
        <v>92</v>
      </c>
      <c r="B101" s="7" t="s">
        <v>166</v>
      </c>
      <c r="C101" s="8" t="s">
        <v>130</v>
      </c>
      <c r="D101" s="9" t="s">
        <v>39</v>
      </c>
      <c r="E101" s="10" t="s">
        <v>30</v>
      </c>
      <c r="F101" s="8">
        <v>2555</v>
      </c>
      <c r="G101" s="8">
        <v>26</v>
      </c>
      <c r="H101" s="11">
        <f>2100*G101/31</f>
        <v>1761.2903225806451</v>
      </c>
      <c r="I101" s="21">
        <f>G101*5600/31</f>
        <v>4696.774193548387</v>
      </c>
      <c r="J101" s="8">
        <v>38</v>
      </c>
      <c r="K101" s="17">
        <f t="shared" si="23"/>
        <v>79800</v>
      </c>
      <c r="L101" s="22">
        <f t="shared" si="24"/>
        <v>212800</v>
      </c>
      <c r="M101" s="8">
        <v>24</v>
      </c>
      <c r="N101" s="23">
        <f t="shared" si="25"/>
        <v>50400</v>
      </c>
      <c r="O101" s="24">
        <f t="shared" si="26"/>
        <v>134400</v>
      </c>
      <c r="P101" s="19">
        <f t="shared" si="27"/>
        <v>131961.29032258067</v>
      </c>
      <c r="Q101" s="42">
        <f t="shared" si="27"/>
        <v>351896.77419354836</v>
      </c>
      <c r="R101" s="7" t="s">
        <v>131</v>
      </c>
    </row>
    <row r="102" spans="1:18" s="26" customFormat="1" ht="24" customHeight="1">
      <c r="A102" s="6">
        <f t="shared" si="28"/>
        <v>93</v>
      </c>
      <c r="B102" s="7" t="s">
        <v>167</v>
      </c>
      <c r="C102" s="8" t="s">
        <v>130</v>
      </c>
      <c r="D102" s="9" t="s">
        <v>52</v>
      </c>
      <c r="E102" s="10" t="s">
        <v>36</v>
      </c>
      <c r="F102" s="8">
        <v>2555</v>
      </c>
      <c r="G102" s="8">
        <v>4</v>
      </c>
      <c r="H102" s="11">
        <f>2100*G102/30</f>
        <v>280</v>
      </c>
      <c r="I102" s="21">
        <f>G102*5600/30</f>
        <v>746.6666666666666</v>
      </c>
      <c r="J102" s="8">
        <v>36</v>
      </c>
      <c r="K102" s="17">
        <f t="shared" si="23"/>
        <v>75600</v>
      </c>
      <c r="L102" s="22">
        <f t="shared" si="24"/>
        <v>201600</v>
      </c>
      <c r="M102" s="8">
        <v>24</v>
      </c>
      <c r="N102" s="23">
        <f t="shared" si="25"/>
        <v>50400</v>
      </c>
      <c r="O102" s="24">
        <f t="shared" si="26"/>
        <v>134400</v>
      </c>
      <c r="P102" s="19">
        <f t="shared" si="27"/>
        <v>126280</v>
      </c>
      <c r="Q102" s="42">
        <f t="shared" si="27"/>
        <v>336746.6666666666</v>
      </c>
      <c r="R102" s="7" t="s">
        <v>131</v>
      </c>
    </row>
    <row r="103" spans="1:18" s="26" customFormat="1" ht="24" customHeight="1">
      <c r="A103" s="6">
        <f t="shared" si="28"/>
        <v>94</v>
      </c>
      <c r="B103" s="7" t="s">
        <v>168</v>
      </c>
      <c r="C103" s="8" t="s">
        <v>130</v>
      </c>
      <c r="D103" s="9" t="s">
        <v>142</v>
      </c>
      <c r="E103" s="10" t="s">
        <v>36</v>
      </c>
      <c r="F103" s="8">
        <v>2555</v>
      </c>
      <c r="G103" s="8">
        <v>3</v>
      </c>
      <c r="H103" s="11">
        <f>2100*G103/30</f>
        <v>210</v>
      </c>
      <c r="I103" s="21">
        <f>G103*5600/30</f>
        <v>560</v>
      </c>
      <c r="J103" s="8">
        <v>36</v>
      </c>
      <c r="K103" s="17">
        <f t="shared" si="23"/>
        <v>75600</v>
      </c>
      <c r="L103" s="22">
        <f t="shared" si="24"/>
        <v>201600</v>
      </c>
      <c r="M103" s="8">
        <v>24</v>
      </c>
      <c r="N103" s="23">
        <f t="shared" si="25"/>
        <v>50400</v>
      </c>
      <c r="O103" s="24">
        <f t="shared" si="26"/>
        <v>134400</v>
      </c>
      <c r="P103" s="19">
        <f t="shared" si="27"/>
        <v>126210</v>
      </c>
      <c r="Q103" s="42">
        <f t="shared" si="27"/>
        <v>336560</v>
      </c>
      <c r="R103" s="7" t="s">
        <v>131</v>
      </c>
    </row>
    <row r="104" spans="1:18" s="26" customFormat="1" ht="24" customHeight="1">
      <c r="A104" s="6">
        <f t="shared" si="28"/>
        <v>95</v>
      </c>
      <c r="B104" s="7" t="s">
        <v>169</v>
      </c>
      <c r="C104" s="8" t="s">
        <v>130</v>
      </c>
      <c r="D104" s="9" t="s">
        <v>47</v>
      </c>
      <c r="E104" s="10" t="s">
        <v>148</v>
      </c>
      <c r="F104" s="8">
        <v>2557</v>
      </c>
      <c r="G104" s="8">
        <v>12</v>
      </c>
      <c r="H104" s="11">
        <f aca="true" t="shared" si="30" ref="H104:H109">2100*G104/31</f>
        <v>812.9032258064516</v>
      </c>
      <c r="I104" s="21">
        <f aca="true" t="shared" si="31" ref="I104:I109">G104*5600/31</f>
        <v>2167.7419354838707</v>
      </c>
      <c r="J104" s="8">
        <v>18</v>
      </c>
      <c r="K104" s="17">
        <f t="shared" si="23"/>
        <v>37800</v>
      </c>
      <c r="L104" s="22">
        <f t="shared" si="24"/>
        <v>100800</v>
      </c>
      <c r="M104" s="8">
        <v>24</v>
      </c>
      <c r="N104" s="23">
        <f t="shared" si="25"/>
        <v>50400</v>
      </c>
      <c r="O104" s="24">
        <f t="shared" si="26"/>
        <v>134400</v>
      </c>
      <c r="P104" s="19">
        <f t="shared" si="27"/>
        <v>89012.90322580645</v>
      </c>
      <c r="Q104" s="42">
        <f t="shared" si="27"/>
        <v>237367.74193548388</v>
      </c>
      <c r="R104" s="7" t="s">
        <v>131</v>
      </c>
    </row>
    <row r="105" spans="1:18" s="26" customFormat="1" ht="24" customHeight="1">
      <c r="A105" s="6">
        <f t="shared" si="28"/>
        <v>96</v>
      </c>
      <c r="B105" s="7" t="s">
        <v>170</v>
      </c>
      <c r="C105" s="8" t="s">
        <v>130</v>
      </c>
      <c r="D105" s="9" t="s">
        <v>171</v>
      </c>
      <c r="E105" s="10" t="s">
        <v>48</v>
      </c>
      <c r="F105" s="8">
        <v>2556</v>
      </c>
      <c r="G105" s="8">
        <v>20</v>
      </c>
      <c r="H105" s="11">
        <f t="shared" si="30"/>
        <v>1354.8387096774193</v>
      </c>
      <c r="I105" s="21">
        <f t="shared" si="31"/>
        <v>3612.9032258064517</v>
      </c>
      <c r="J105" s="8">
        <v>25</v>
      </c>
      <c r="K105" s="17">
        <f t="shared" si="23"/>
        <v>52500</v>
      </c>
      <c r="L105" s="22">
        <f t="shared" si="24"/>
        <v>140000</v>
      </c>
      <c r="M105" s="8">
        <v>24</v>
      </c>
      <c r="N105" s="23">
        <f t="shared" si="25"/>
        <v>50400</v>
      </c>
      <c r="O105" s="24">
        <f t="shared" si="26"/>
        <v>134400</v>
      </c>
      <c r="P105" s="19">
        <f t="shared" si="27"/>
        <v>104254.83870967742</v>
      </c>
      <c r="Q105" s="42">
        <f t="shared" si="27"/>
        <v>278012.9032258064</v>
      </c>
      <c r="R105" s="7" t="s">
        <v>131</v>
      </c>
    </row>
    <row r="106" spans="1:18" s="26" customFormat="1" ht="24" customHeight="1">
      <c r="A106" s="6">
        <f t="shared" si="28"/>
        <v>97</v>
      </c>
      <c r="B106" s="7" t="s">
        <v>172</v>
      </c>
      <c r="C106" s="8" t="s">
        <v>130</v>
      </c>
      <c r="D106" s="9" t="s">
        <v>112</v>
      </c>
      <c r="E106" s="10" t="s">
        <v>40</v>
      </c>
      <c r="F106" s="8">
        <v>2556</v>
      </c>
      <c r="G106" s="8">
        <v>21</v>
      </c>
      <c r="H106" s="11">
        <f t="shared" si="30"/>
        <v>1422.5806451612902</v>
      </c>
      <c r="I106" s="21">
        <f t="shared" si="31"/>
        <v>3793.548387096774</v>
      </c>
      <c r="J106" s="8">
        <v>23</v>
      </c>
      <c r="K106" s="17">
        <f t="shared" si="23"/>
        <v>48300</v>
      </c>
      <c r="L106" s="22">
        <f t="shared" si="24"/>
        <v>128800</v>
      </c>
      <c r="M106" s="8">
        <v>24</v>
      </c>
      <c r="N106" s="23">
        <f t="shared" si="25"/>
        <v>50400</v>
      </c>
      <c r="O106" s="24">
        <f t="shared" si="26"/>
        <v>134400</v>
      </c>
      <c r="P106" s="19">
        <f t="shared" si="27"/>
        <v>100122.58064516129</v>
      </c>
      <c r="Q106" s="42">
        <f t="shared" si="27"/>
        <v>266993.5483870968</v>
      </c>
      <c r="R106" s="7" t="s">
        <v>131</v>
      </c>
    </row>
    <row r="107" spans="1:18" s="26" customFormat="1" ht="24" customHeight="1">
      <c r="A107" s="6">
        <f t="shared" si="28"/>
        <v>98</v>
      </c>
      <c r="B107" s="7" t="s">
        <v>173</v>
      </c>
      <c r="C107" s="8" t="s">
        <v>130</v>
      </c>
      <c r="D107" s="9" t="s">
        <v>78</v>
      </c>
      <c r="E107" s="10" t="s">
        <v>86</v>
      </c>
      <c r="F107" s="8">
        <v>2555</v>
      </c>
      <c r="G107" s="8">
        <v>26</v>
      </c>
      <c r="H107" s="11">
        <f>2100*G107/30</f>
        <v>1820</v>
      </c>
      <c r="I107" s="21">
        <f>G107*5600/30</f>
        <v>4853.333333333333</v>
      </c>
      <c r="J107" s="8">
        <v>41</v>
      </c>
      <c r="K107" s="17">
        <f t="shared" si="23"/>
        <v>86100</v>
      </c>
      <c r="L107" s="22">
        <f t="shared" si="24"/>
        <v>229600</v>
      </c>
      <c r="M107" s="8">
        <v>24</v>
      </c>
      <c r="N107" s="23">
        <f t="shared" si="25"/>
        <v>50400</v>
      </c>
      <c r="O107" s="24">
        <f t="shared" si="26"/>
        <v>134400</v>
      </c>
      <c r="P107" s="19">
        <f t="shared" si="27"/>
        <v>138320</v>
      </c>
      <c r="Q107" s="42">
        <f t="shared" si="27"/>
        <v>368853.3333333334</v>
      </c>
      <c r="R107" s="7" t="s">
        <v>131</v>
      </c>
    </row>
    <row r="108" spans="1:18" s="26" customFormat="1" ht="24" customHeight="1">
      <c r="A108" s="6">
        <f t="shared" si="28"/>
        <v>99</v>
      </c>
      <c r="B108" s="7" t="s">
        <v>174</v>
      </c>
      <c r="C108" s="8" t="s">
        <v>130</v>
      </c>
      <c r="D108" s="9" t="s">
        <v>161</v>
      </c>
      <c r="E108" s="10" t="s">
        <v>48</v>
      </c>
      <c r="F108" s="8">
        <v>2555</v>
      </c>
      <c r="G108" s="8">
        <v>2</v>
      </c>
      <c r="H108" s="11">
        <f t="shared" si="30"/>
        <v>135.48387096774192</v>
      </c>
      <c r="I108" s="21">
        <f t="shared" si="31"/>
        <v>361.2903225806452</v>
      </c>
      <c r="J108" s="8">
        <v>37</v>
      </c>
      <c r="K108" s="17">
        <f t="shared" si="23"/>
        <v>77700</v>
      </c>
      <c r="L108" s="22">
        <f t="shared" si="24"/>
        <v>207200</v>
      </c>
      <c r="M108" s="8">
        <v>24</v>
      </c>
      <c r="N108" s="23">
        <f t="shared" si="25"/>
        <v>50400</v>
      </c>
      <c r="O108" s="24">
        <f t="shared" si="26"/>
        <v>134400</v>
      </c>
      <c r="P108" s="19">
        <f t="shared" si="27"/>
        <v>128235.48387096774</v>
      </c>
      <c r="Q108" s="42">
        <f t="shared" si="27"/>
        <v>341961.2903225806</v>
      </c>
      <c r="R108" s="7" t="s">
        <v>131</v>
      </c>
    </row>
    <row r="109" spans="1:18" s="26" customFormat="1" ht="24" customHeight="1">
      <c r="A109" s="6">
        <f t="shared" si="28"/>
        <v>100</v>
      </c>
      <c r="B109" s="7" t="s">
        <v>175</v>
      </c>
      <c r="C109" s="8" t="s">
        <v>130</v>
      </c>
      <c r="D109" s="9" t="s">
        <v>161</v>
      </c>
      <c r="E109" s="10" t="s">
        <v>48</v>
      </c>
      <c r="F109" s="8">
        <v>2555</v>
      </c>
      <c r="G109" s="8">
        <v>2</v>
      </c>
      <c r="H109" s="11">
        <f t="shared" si="30"/>
        <v>135.48387096774192</v>
      </c>
      <c r="I109" s="21">
        <f t="shared" si="31"/>
        <v>361.2903225806452</v>
      </c>
      <c r="J109" s="8">
        <v>37</v>
      </c>
      <c r="K109" s="17">
        <f t="shared" si="23"/>
        <v>77700</v>
      </c>
      <c r="L109" s="22">
        <f t="shared" si="24"/>
        <v>207200</v>
      </c>
      <c r="M109" s="8">
        <v>24</v>
      </c>
      <c r="N109" s="23">
        <f t="shared" si="25"/>
        <v>50400</v>
      </c>
      <c r="O109" s="24">
        <f t="shared" si="26"/>
        <v>134400</v>
      </c>
      <c r="P109" s="19">
        <f t="shared" si="27"/>
        <v>128235.48387096774</v>
      </c>
      <c r="Q109" s="42">
        <f t="shared" si="27"/>
        <v>341961.2903225806</v>
      </c>
      <c r="R109" s="7" t="s">
        <v>131</v>
      </c>
    </row>
    <row r="110" spans="1:18" s="26" customFormat="1" ht="24" customHeight="1">
      <c r="A110" s="6">
        <f t="shared" si="28"/>
        <v>101</v>
      </c>
      <c r="B110" s="7" t="s">
        <v>176</v>
      </c>
      <c r="C110" s="8" t="s">
        <v>130</v>
      </c>
      <c r="D110" s="9" t="s">
        <v>171</v>
      </c>
      <c r="E110" s="10" t="s">
        <v>36</v>
      </c>
      <c r="F110" s="8">
        <v>2555</v>
      </c>
      <c r="G110" s="8">
        <v>19</v>
      </c>
      <c r="H110" s="11">
        <f>2100*G110/30</f>
        <v>1330</v>
      </c>
      <c r="I110" s="21">
        <f>G110*5600/30</f>
        <v>3546.6666666666665</v>
      </c>
      <c r="J110" s="8">
        <v>36</v>
      </c>
      <c r="K110" s="17">
        <f t="shared" si="23"/>
        <v>75600</v>
      </c>
      <c r="L110" s="22">
        <f t="shared" si="24"/>
        <v>201600</v>
      </c>
      <c r="M110" s="8">
        <v>24</v>
      </c>
      <c r="N110" s="23">
        <f t="shared" si="25"/>
        <v>50400</v>
      </c>
      <c r="O110" s="24">
        <f t="shared" si="26"/>
        <v>134400</v>
      </c>
      <c r="P110" s="19">
        <f t="shared" si="27"/>
        <v>127330</v>
      </c>
      <c r="Q110" s="42">
        <f t="shared" si="27"/>
        <v>339546.6666666666</v>
      </c>
      <c r="R110" s="7" t="s">
        <v>131</v>
      </c>
    </row>
    <row r="111" spans="1:18" s="26" customFormat="1" ht="24" customHeight="1">
      <c r="A111" s="6">
        <f t="shared" si="28"/>
        <v>102</v>
      </c>
      <c r="B111" s="7" t="s">
        <v>177</v>
      </c>
      <c r="C111" s="8" t="s">
        <v>130</v>
      </c>
      <c r="D111" s="9" t="s">
        <v>178</v>
      </c>
      <c r="E111" s="10" t="s">
        <v>36</v>
      </c>
      <c r="F111" s="8">
        <v>2555</v>
      </c>
      <c r="G111" s="8">
        <v>17</v>
      </c>
      <c r="H111" s="11">
        <f>2100*G111/30</f>
        <v>1190</v>
      </c>
      <c r="I111" s="21">
        <f>G111*5600/30</f>
        <v>3173.3333333333335</v>
      </c>
      <c r="J111" s="8">
        <v>36</v>
      </c>
      <c r="K111" s="17">
        <f t="shared" si="23"/>
        <v>75600</v>
      </c>
      <c r="L111" s="22">
        <f t="shared" si="24"/>
        <v>201600</v>
      </c>
      <c r="M111" s="8">
        <v>24</v>
      </c>
      <c r="N111" s="23">
        <f t="shared" si="25"/>
        <v>50400</v>
      </c>
      <c r="O111" s="24">
        <f t="shared" si="26"/>
        <v>134400</v>
      </c>
      <c r="P111" s="19">
        <f t="shared" si="27"/>
        <v>127190</v>
      </c>
      <c r="Q111" s="42">
        <f t="shared" si="27"/>
        <v>339173.3333333334</v>
      </c>
      <c r="R111" s="7" t="s">
        <v>131</v>
      </c>
    </row>
    <row r="112" spans="1:18" s="26" customFormat="1" ht="24" customHeight="1">
      <c r="A112" s="6">
        <f t="shared" si="28"/>
        <v>103</v>
      </c>
      <c r="B112" s="7" t="s">
        <v>179</v>
      </c>
      <c r="C112" s="8" t="s">
        <v>130</v>
      </c>
      <c r="D112" s="9" t="s">
        <v>101</v>
      </c>
      <c r="E112" s="10" t="s">
        <v>30</v>
      </c>
      <c r="F112" s="8">
        <v>2555</v>
      </c>
      <c r="G112" s="8">
        <v>13</v>
      </c>
      <c r="H112" s="11">
        <f aca="true" t="shared" si="32" ref="H112:H124">2100*G112/31</f>
        <v>880.6451612903226</v>
      </c>
      <c r="I112" s="21">
        <f aca="true" t="shared" si="33" ref="I112:I124">G112*5600/31</f>
        <v>2348.3870967741937</v>
      </c>
      <c r="J112" s="8">
        <v>38</v>
      </c>
      <c r="K112" s="17">
        <f t="shared" si="23"/>
        <v>79800</v>
      </c>
      <c r="L112" s="22">
        <f t="shared" si="24"/>
        <v>212800</v>
      </c>
      <c r="M112" s="8">
        <v>24</v>
      </c>
      <c r="N112" s="23">
        <f t="shared" si="25"/>
        <v>50400</v>
      </c>
      <c r="O112" s="24">
        <f t="shared" si="26"/>
        <v>134400</v>
      </c>
      <c r="P112" s="19">
        <f t="shared" si="27"/>
        <v>131080.6451612903</v>
      </c>
      <c r="Q112" s="42">
        <f t="shared" si="27"/>
        <v>349548.3870967742</v>
      </c>
      <c r="R112" s="7" t="s">
        <v>131</v>
      </c>
    </row>
    <row r="113" spans="1:18" s="26" customFormat="1" ht="24" customHeight="1">
      <c r="A113" s="6">
        <f t="shared" si="28"/>
        <v>104</v>
      </c>
      <c r="B113" s="7" t="s">
        <v>180</v>
      </c>
      <c r="C113" s="8" t="s">
        <v>130</v>
      </c>
      <c r="D113" s="9" t="s">
        <v>47</v>
      </c>
      <c r="E113" s="10" t="s">
        <v>36</v>
      </c>
      <c r="F113" s="8">
        <v>2555</v>
      </c>
      <c r="G113" s="8">
        <v>11</v>
      </c>
      <c r="H113" s="11">
        <f>2100*G113/30</f>
        <v>770</v>
      </c>
      <c r="I113" s="21">
        <f>G113*5600/30</f>
        <v>2053.3333333333335</v>
      </c>
      <c r="J113" s="8">
        <v>36</v>
      </c>
      <c r="K113" s="17">
        <f t="shared" si="23"/>
        <v>75600</v>
      </c>
      <c r="L113" s="22">
        <f t="shared" si="24"/>
        <v>201600</v>
      </c>
      <c r="M113" s="8">
        <v>24</v>
      </c>
      <c r="N113" s="23">
        <f t="shared" si="25"/>
        <v>50400</v>
      </c>
      <c r="O113" s="24">
        <f t="shared" si="26"/>
        <v>134400</v>
      </c>
      <c r="P113" s="19">
        <f t="shared" si="27"/>
        <v>126770</v>
      </c>
      <c r="Q113" s="42">
        <f t="shared" si="27"/>
        <v>338053.3333333334</v>
      </c>
      <c r="R113" s="7" t="s">
        <v>131</v>
      </c>
    </row>
    <row r="114" spans="1:18" s="26" customFormat="1" ht="24" customHeight="1">
      <c r="A114" s="6">
        <f t="shared" si="28"/>
        <v>105</v>
      </c>
      <c r="B114" s="7" t="s">
        <v>181</v>
      </c>
      <c r="C114" s="8" t="s">
        <v>130</v>
      </c>
      <c r="D114" s="9" t="s">
        <v>54</v>
      </c>
      <c r="E114" s="10" t="s">
        <v>40</v>
      </c>
      <c r="F114" s="8">
        <v>2555</v>
      </c>
      <c r="G114" s="8">
        <v>31</v>
      </c>
      <c r="H114" s="11">
        <f t="shared" si="32"/>
        <v>2100</v>
      </c>
      <c r="I114" s="21">
        <f t="shared" si="33"/>
        <v>5600</v>
      </c>
      <c r="J114" s="8">
        <v>35</v>
      </c>
      <c r="K114" s="17">
        <f t="shared" si="23"/>
        <v>73500</v>
      </c>
      <c r="L114" s="22">
        <f t="shared" si="24"/>
        <v>196000</v>
      </c>
      <c r="M114" s="8">
        <v>24</v>
      </c>
      <c r="N114" s="23">
        <f t="shared" si="25"/>
        <v>50400</v>
      </c>
      <c r="O114" s="24">
        <f t="shared" si="26"/>
        <v>134400</v>
      </c>
      <c r="P114" s="19">
        <f t="shared" si="27"/>
        <v>126000</v>
      </c>
      <c r="Q114" s="42">
        <f t="shared" si="27"/>
        <v>336000</v>
      </c>
      <c r="R114" s="7" t="s">
        <v>131</v>
      </c>
    </row>
    <row r="115" spans="1:18" s="26" customFormat="1" ht="24" customHeight="1">
      <c r="A115" s="6">
        <f t="shared" si="28"/>
        <v>106</v>
      </c>
      <c r="B115" s="7" t="s">
        <v>182</v>
      </c>
      <c r="C115" s="8" t="s">
        <v>130</v>
      </c>
      <c r="D115" s="9" t="s">
        <v>112</v>
      </c>
      <c r="E115" s="10" t="s">
        <v>40</v>
      </c>
      <c r="F115" s="8">
        <v>2555</v>
      </c>
      <c r="G115" s="8">
        <v>21</v>
      </c>
      <c r="H115" s="11">
        <f t="shared" si="32"/>
        <v>1422.5806451612902</v>
      </c>
      <c r="I115" s="21">
        <f t="shared" si="33"/>
        <v>3793.548387096774</v>
      </c>
      <c r="J115" s="8">
        <v>35</v>
      </c>
      <c r="K115" s="17">
        <f t="shared" si="23"/>
        <v>73500</v>
      </c>
      <c r="L115" s="22">
        <f t="shared" si="24"/>
        <v>196000</v>
      </c>
      <c r="M115" s="8">
        <v>24</v>
      </c>
      <c r="N115" s="23">
        <f t="shared" si="25"/>
        <v>50400</v>
      </c>
      <c r="O115" s="24">
        <f t="shared" si="26"/>
        <v>134400</v>
      </c>
      <c r="P115" s="19">
        <f t="shared" si="27"/>
        <v>125322.58064516129</v>
      </c>
      <c r="Q115" s="42">
        <f t="shared" si="27"/>
        <v>334193.5483870968</v>
      </c>
      <c r="R115" s="7" t="s">
        <v>131</v>
      </c>
    </row>
    <row r="116" spans="1:18" s="26" customFormat="1" ht="24" customHeight="1">
      <c r="A116" s="6">
        <f t="shared" si="28"/>
        <v>107</v>
      </c>
      <c r="B116" s="7" t="s">
        <v>183</v>
      </c>
      <c r="C116" s="8" t="s">
        <v>130</v>
      </c>
      <c r="D116" s="9" t="s">
        <v>112</v>
      </c>
      <c r="E116" s="10" t="s">
        <v>40</v>
      </c>
      <c r="F116" s="8">
        <v>2555</v>
      </c>
      <c r="G116" s="8">
        <v>21</v>
      </c>
      <c r="H116" s="11">
        <f t="shared" si="32"/>
        <v>1422.5806451612902</v>
      </c>
      <c r="I116" s="21">
        <f t="shared" si="33"/>
        <v>3793.548387096774</v>
      </c>
      <c r="J116" s="8">
        <v>35</v>
      </c>
      <c r="K116" s="17">
        <f t="shared" si="23"/>
        <v>73500</v>
      </c>
      <c r="L116" s="22">
        <f t="shared" si="24"/>
        <v>196000</v>
      </c>
      <c r="M116" s="8">
        <v>24</v>
      </c>
      <c r="N116" s="23">
        <f t="shared" si="25"/>
        <v>50400</v>
      </c>
      <c r="O116" s="24">
        <f t="shared" si="26"/>
        <v>134400</v>
      </c>
      <c r="P116" s="19">
        <f t="shared" si="27"/>
        <v>125322.58064516129</v>
      </c>
      <c r="Q116" s="42">
        <f t="shared" si="27"/>
        <v>334193.5483870968</v>
      </c>
      <c r="R116" s="7" t="s">
        <v>131</v>
      </c>
    </row>
    <row r="117" spans="1:18" s="26" customFormat="1" ht="24" customHeight="1">
      <c r="A117" s="6">
        <f t="shared" si="28"/>
        <v>108</v>
      </c>
      <c r="B117" s="7" t="s">
        <v>184</v>
      </c>
      <c r="C117" s="8" t="s">
        <v>130</v>
      </c>
      <c r="D117" s="9" t="s">
        <v>63</v>
      </c>
      <c r="E117" s="10" t="s">
        <v>40</v>
      </c>
      <c r="F117" s="8">
        <v>2555</v>
      </c>
      <c r="G117" s="8">
        <v>24</v>
      </c>
      <c r="H117" s="11">
        <f t="shared" si="32"/>
        <v>1625.8064516129032</v>
      </c>
      <c r="I117" s="21">
        <f t="shared" si="33"/>
        <v>4335.4838709677415</v>
      </c>
      <c r="J117" s="8">
        <v>35</v>
      </c>
      <c r="K117" s="17">
        <f t="shared" si="23"/>
        <v>73500</v>
      </c>
      <c r="L117" s="22">
        <f t="shared" si="24"/>
        <v>196000</v>
      </c>
      <c r="M117" s="8">
        <v>24</v>
      </c>
      <c r="N117" s="23">
        <f t="shared" si="25"/>
        <v>50400</v>
      </c>
      <c r="O117" s="24">
        <f t="shared" si="26"/>
        <v>134400</v>
      </c>
      <c r="P117" s="19">
        <f t="shared" si="27"/>
        <v>125525.80645161291</v>
      </c>
      <c r="Q117" s="42">
        <f t="shared" si="27"/>
        <v>334735.48387096776</v>
      </c>
      <c r="R117" s="7" t="s">
        <v>131</v>
      </c>
    </row>
    <row r="118" spans="1:18" s="26" customFormat="1" ht="24" customHeight="1">
      <c r="A118" s="6">
        <f t="shared" si="28"/>
        <v>109</v>
      </c>
      <c r="B118" s="7" t="s">
        <v>185</v>
      </c>
      <c r="C118" s="8" t="s">
        <v>130</v>
      </c>
      <c r="D118" s="9" t="s">
        <v>114</v>
      </c>
      <c r="E118" s="10" t="s">
        <v>58</v>
      </c>
      <c r="F118" s="8">
        <v>2555</v>
      </c>
      <c r="G118" s="8">
        <v>15</v>
      </c>
      <c r="H118" s="11">
        <f>2100*G118/30</f>
        <v>1050</v>
      </c>
      <c r="I118" s="21">
        <f>G118*5600/30</f>
        <v>2800</v>
      </c>
      <c r="J118" s="8">
        <v>34</v>
      </c>
      <c r="K118" s="17">
        <f t="shared" si="23"/>
        <v>71400</v>
      </c>
      <c r="L118" s="22">
        <f t="shared" si="24"/>
        <v>190400</v>
      </c>
      <c r="M118" s="8">
        <v>24</v>
      </c>
      <c r="N118" s="23">
        <f t="shared" si="25"/>
        <v>50400</v>
      </c>
      <c r="O118" s="24">
        <f t="shared" si="26"/>
        <v>134400</v>
      </c>
      <c r="P118" s="19">
        <f t="shared" si="27"/>
        <v>122850</v>
      </c>
      <c r="Q118" s="42">
        <f t="shared" si="27"/>
        <v>327600</v>
      </c>
      <c r="R118" s="7" t="s">
        <v>131</v>
      </c>
    </row>
    <row r="119" spans="1:18" s="26" customFormat="1" ht="24" customHeight="1">
      <c r="A119" s="6">
        <f t="shared" si="28"/>
        <v>110</v>
      </c>
      <c r="B119" s="7" t="s">
        <v>186</v>
      </c>
      <c r="C119" s="8" t="s">
        <v>130</v>
      </c>
      <c r="D119" s="9" t="s">
        <v>140</v>
      </c>
      <c r="E119" s="10" t="s">
        <v>40</v>
      </c>
      <c r="F119" s="8">
        <v>2555</v>
      </c>
      <c r="G119" s="8">
        <v>17</v>
      </c>
      <c r="H119" s="11">
        <f t="shared" si="32"/>
        <v>1151.6129032258063</v>
      </c>
      <c r="I119" s="21">
        <f t="shared" si="33"/>
        <v>3070.967741935484</v>
      </c>
      <c r="J119" s="8">
        <v>35</v>
      </c>
      <c r="K119" s="17">
        <f t="shared" si="23"/>
        <v>73500</v>
      </c>
      <c r="L119" s="22">
        <f t="shared" si="24"/>
        <v>196000</v>
      </c>
      <c r="M119" s="8">
        <v>24</v>
      </c>
      <c r="N119" s="23">
        <f t="shared" si="25"/>
        <v>50400</v>
      </c>
      <c r="O119" s="24">
        <f t="shared" si="26"/>
        <v>134400</v>
      </c>
      <c r="P119" s="19">
        <f t="shared" si="27"/>
        <v>125051.6129032258</v>
      </c>
      <c r="Q119" s="42">
        <f t="shared" si="27"/>
        <v>333470.9677419355</v>
      </c>
      <c r="R119" s="7" t="s">
        <v>131</v>
      </c>
    </row>
    <row r="120" spans="1:18" s="26" customFormat="1" ht="24" customHeight="1">
      <c r="A120" s="6">
        <f t="shared" si="28"/>
        <v>111</v>
      </c>
      <c r="B120" s="7" t="s">
        <v>187</v>
      </c>
      <c r="C120" s="8" t="s">
        <v>130</v>
      </c>
      <c r="D120" s="9" t="s">
        <v>140</v>
      </c>
      <c r="E120" s="10" t="s">
        <v>40</v>
      </c>
      <c r="F120" s="8">
        <v>2555</v>
      </c>
      <c r="G120" s="8">
        <v>17</v>
      </c>
      <c r="H120" s="11">
        <f t="shared" si="32"/>
        <v>1151.6129032258063</v>
      </c>
      <c r="I120" s="21">
        <f t="shared" si="33"/>
        <v>3070.967741935484</v>
      </c>
      <c r="J120" s="8">
        <v>35</v>
      </c>
      <c r="K120" s="17">
        <f t="shared" si="23"/>
        <v>73500</v>
      </c>
      <c r="L120" s="22">
        <f t="shared" si="24"/>
        <v>196000</v>
      </c>
      <c r="M120" s="8">
        <v>24</v>
      </c>
      <c r="N120" s="23">
        <f t="shared" si="25"/>
        <v>50400</v>
      </c>
      <c r="O120" s="24">
        <f t="shared" si="26"/>
        <v>134400</v>
      </c>
      <c r="P120" s="19">
        <f t="shared" si="27"/>
        <v>125051.6129032258</v>
      </c>
      <c r="Q120" s="42">
        <f t="shared" si="27"/>
        <v>333470.9677419355</v>
      </c>
      <c r="R120" s="7" t="s">
        <v>131</v>
      </c>
    </row>
    <row r="121" spans="1:18" s="26" customFormat="1" ht="24" customHeight="1">
      <c r="A121" s="6">
        <f t="shared" si="28"/>
        <v>112</v>
      </c>
      <c r="B121" s="7" t="s">
        <v>188</v>
      </c>
      <c r="C121" s="8" t="s">
        <v>130</v>
      </c>
      <c r="D121" s="9" t="s">
        <v>123</v>
      </c>
      <c r="E121" s="10" t="s">
        <v>40</v>
      </c>
      <c r="F121" s="8">
        <v>2555</v>
      </c>
      <c r="G121" s="8">
        <v>15</v>
      </c>
      <c r="H121" s="11">
        <f t="shared" si="32"/>
        <v>1016.1290322580645</v>
      </c>
      <c r="I121" s="21">
        <f t="shared" si="33"/>
        <v>2709.6774193548385</v>
      </c>
      <c r="J121" s="8">
        <v>35</v>
      </c>
      <c r="K121" s="17">
        <f t="shared" si="23"/>
        <v>73500</v>
      </c>
      <c r="L121" s="22">
        <f t="shared" si="24"/>
        <v>196000</v>
      </c>
      <c r="M121" s="8">
        <v>24</v>
      </c>
      <c r="N121" s="23">
        <f t="shared" si="25"/>
        <v>50400</v>
      </c>
      <c r="O121" s="24">
        <f t="shared" si="26"/>
        <v>134400</v>
      </c>
      <c r="P121" s="19">
        <f t="shared" si="27"/>
        <v>124916.12903225806</v>
      </c>
      <c r="Q121" s="42">
        <f t="shared" si="27"/>
        <v>333109.67741935485</v>
      </c>
      <c r="R121" s="7" t="s">
        <v>131</v>
      </c>
    </row>
    <row r="122" spans="1:18" s="26" customFormat="1" ht="24" customHeight="1">
      <c r="A122" s="6">
        <f t="shared" si="28"/>
        <v>113</v>
      </c>
      <c r="B122" s="7" t="s">
        <v>189</v>
      </c>
      <c r="C122" s="8" t="s">
        <v>130</v>
      </c>
      <c r="D122" s="9" t="s">
        <v>32</v>
      </c>
      <c r="E122" s="10" t="s">
        <v>40</v>
      </c>
      <c r="F122" s="8">
        <v>2555</v>
      </c>
      <c r="G122" s="8">
        <v>10</v>
      </c>
      <c r="H122" s="11">
        <f t="shared" si="32"/>
        <v>677.4193548387096</v>
      </c>
      <c r="I122" s="21">
        <f t="shared" si="33"/>
        <v>1806.4516129032259</v>
      </c>
      <c r="J122" s="8">
        <v>35</v>
      </c>
      <c r="K122" s="17">
        <f t="shared" si="23"/>
        <v>73500</v>
      </c>
      <c r="L122" s="22">
        <f t="shared" si="24"/>
        <v>196000</v>
      </c>
      <c r="M122" s="8">
        <v>24</v>
      </c>
      <c r="N122" s="23">
        <f t="shared" si="25"/>
        <v>50400</v>
      </c>
      <c r="O122" s="24">
        <f t="shared" si="26"/>
        <v>134400</v>
      </c>
      <c r="P122" s="19">
        <f t="shared" si="27"/>
        <v>124577.41935483871</v>
      </c>
      <c r="Q122" s="42">
        <f t="shared" si="27"/>
        <v>332206.4516129032</v>
      </c>
      <c r="R122" s="7" t="s">
        <v>131</v>
      </c>
    </row>
    <row r="123" spans="1:18" s="26" customFormat="1" ht="24" customHeight="1">
      <c r="A123" s="6">
        <f t="shared" si="28"/>
        <v>114</v>
      </c>
      <c r="B123" s="7" t="s">
        <v>190</v>
      </c>
      <c r="C123" s="8" t="s">
        <v>130</v>
      </c>
      <c r="D123" s="9" t="s">
        <v>126</v>
      </c>
      <c r="E123" s="10" t="s">
        <v>40</v>
      </c>
      <c r="F123" s="8">
        <v>2555</v>
      </c>
      <c r="G123" s="8">
        <v>8</v>
      </c>
      <c r="H123" s="11">
        <f t="shared" si="32"/>
        <v>541.9354838709677</v>
      </c>
      <c r="I123" s="21">
        <f t="shared" si="33"/>
        <v>1445.1612903225807</v>
      </c>
      <c r="J123" s="8">
        <v>35</v>
      </c>
      <c r="K123" s="17">
        <f t="shared" si="23"/>
        <v>73500</v>
      </c>
      <c r="L123" s="22">
        <f t="shared" si="24"/>
        <v>196000</v>
      </c>
      <c r="M123" s="8">
        <v>24</v>
      </c>
      <c r="N123" s="23">
        <f t="shared" si="25"/>
        <v>50400</v>
      </c>
      <c r="O123" s="24">
        <f t="shared" si="26"/>
        <v>134400</v>
      </c>
      <c r="P123" s="19">
        <f t="shared" si="27"/>
        <v>124441.93548387097</v>
      </c>
      <c r="Q123" s="42">
        <f t="shared" si="27"/>
        <v>331845.16129032255</v>
      </c>
      <c r="R123" s="7" t="s">
        <v>131</v>
      </c>
    </row>
    <row r="124" spans="1:18" s="26" customFormat="1" ht="24" customHeight="1">
      <c r="A124" s="6">
        <f t="shared" si="28"/>
        <v>115</v>
      </c>
      <c r="B124" s="7" t="s">
        <v>191</v>
      </c>
      <c r="C124" s="8" t="s">
        <v>130</v>
      </c>
      <c r="D124" s="9" t="s">
        <v>34</v>
      </c>
      <c r="E124" s="10" t="s">
        <v>40</v>
      </c>
      <c r="F124" s="8">
        <v>2555</v>
      </c>
      <c r="G124" s="8">
        <v>7</v>
      </c>
      <c r="H124" s="11">
        <f t="shared" si="32"/>
        <v>474.19354838709677</v>
      </c>
      <c r="I124" s="21">
        <f t="shared" si="33"/>
        <v>1264.516129032258</v>
      </c>
      <c r="J124" s="8">
        <v>35</v>
      </c>
      <c r="K124" s="17">
        <f t="shared" si="23"/>
        <v>73500</v>
      </c>
      <c r="L124" s="22">
        <f t="shared" si="24"/>
        <v>196000</v>
      </c>
      <c r="M124" s="8">
        <v>24</v>
      </c>
      <c r="N124" s="23">
        <f t="shared" si="25"/>
        <v>50400</v>
      </c>
      <c r="O124" s="24">
        <f t="shared" si="26"/>
        <v>134400</v>
      </c>
      <c r="P124" s="19">
        <f t="shared" si="27"/>
        <v>124374.19354838709</v>
      </c>
      <c r="Q124" s="42">
        <f t="shared" si="27"/>
        <v>331664.51612903224</v>
      </c>
      <c r="R124" s="7" t="s">
        <v>131</v>
      </c>
    </row>
    <row r="125" spans="1:18" s="26" customFormat="1" ht="24" customHeight="1">
      <c r="A125" s="6">
        <f t="shared" si="28"/>
        <v>116</v>
      </c>
      <c r="B125" s="7" t="s">
        <v>192</v>
      </c>
      <c r="C125" s="8" t="s">
        <v>130</v>
      </c>
      <c r="D125" s="9" t="s">
        <v>29</v>
      </c>
      <c r="E125" s="10" t="s">
        <v>58</v>
      </c>
      <c r="F125" s="8">
        <v>2555</v>
      </c>
      <c r="G125" s="8">
        <v>29</v>
      </c>
      <c r="H125" s="11">
        <f>2100*G125/30</f>
        <v>2030</v>
      </c>
      <c r="I125" s="21">
        <f>G125*5600/30</f>
        <v>5413.333333333333</v>
      </c>
      <c r="J125" s="8">
        <v>34</v>
      </c>
      <c r="K125" s="17">
        <f t="shared" si="23"/>
        <v>71400</v>
      </c>
      <c r="L125" s="22">
        <f t="shared" si="24"/>
        <v>190400</v>
      </c>
      <c r="M125" s="8">
        <v>24</v>
      </c>
      <c r="N125" s="23">
        <f t="shared" si="25"/>
        <v>50400</v>
      </c>
      <c r="O125" s="24">
        <f t="shared" si="26"/>
        <v>134400</v>
      </c>
      <c r="P125" s="19">
        <f t="shared" si="27"/>
        <v>123830</v>
      </c>
      <c r="Q125" s="42">
        <f t="shared" si="27"/>
        <v>330213.3333333334</v>
      </c>
      <c r="R125" s="7" t="s">
        <v>131</v>
      </c>
    </row>
    <row r="126" spans="1:18" s="26" customFormat="1" ht="24" customHeight="1">
      <c r="A126" s="6">
        <f t="shared" si="28"/>
        <v>117</v>
      </c>
      <c r="B126" s="7" t="s">
        <v>193</v>
      </c>
      <c r="C126" s="8" t="s">
        <v>130</v>
      </c>
      <c r="D126" s="9" t="s">
        <v>68</v>
      </c>
      <c r="E126" s="10" t="s">
        <v>58</v>
      </c>
      <c r="F126" s="8">
        <v>2555</v>
      </c>
      <c r="G126" s="8">
        <v>22</v>
      </c>
      <c r="H126" s="11">
        <f>2100*G126/30</f>
        <v>1540</v>
      </c>
      <c r="I126" s="21">
        <f>G126*5600/30</f>
        <v>4106.666666666667</v>
      </c>
      <c r="J126" s="8">
        <v>34</v>
      </c>
      <c r="K126" s="17">
        <f t="shared" si="23"/>
        <v>71400</v>
      </c>
      <c r="L126" s="22">
        <f t="shared" si="24"/>
        <v>190400</v>
      </c>
      <c r="M126" s="8">
        <v>24</v>
      </c>
      <c r="N126" s="23">
        <f t="shared" si="25"/>
        <v>50400</v>
      </c>
      <c r="O126" s="24">
        <f t="shared" si="26"/>
        <v>134400</v>
      </c>
      <c r="P126" s="19">
        <f t="shared" si="27"/>
        <v>123340</v>
      </c>
      <c r="Q126" s="42">
        <f t="shared" si="27"/>
        <v>328906.6666666666</v>
      </c>
      <c r="R126" s="7" t="s">
        <v>131</v>
      </c>
    </row>
    <row r="127" spans="1:18" s="26" customFormat="1" ht="24" customHeight="1">
      <c r="A127" s="6">
        <f t="shared" si="28"/>
        <v>118</v>
      </c>
      <c r="B127" s="7" t="s">
        <v>194</v>
      </c>
      <c r="C127" s="8" t="s">
        <v>130</v>
      </c>
      <c r="D127" s="9" t="s">
        <v>47</v>
      </c>
      <c r="E127" s="10" t="s">
        <v>58</v>
      </c>
      <c r="F127" s="8">
        <v>2555</v>
      </c>
      <c r="G127" s="8">
        <v>11</v>
      </c>
      <c r="H127" s="11">
        <f>2100*G127/30</f>
        <v>770</v>
      </c>
      <c r="I127" s="21">
        <f>G127*5600/30</f>
        <v>2053.3333333333335</v>
      </c>
      <c r="J127" s="8">
        <v>34</v>
      </c>
      <c r="K127" s="17">
        <f t="shared" si="23"/>
        <v>71400</v>
      </c>
      <c r="L127" s="22">
        <f t="shared" si="24"/>
        <v>190400</v>
      </c>
      <c r="M127" s="8">
        <v>24</v>
      </c>
      <c r="N127" s="23">
        <f t="shared" si="25"/>
        <v>50400</v>
      </c>
      <c r="O127" s="24">
        <f t="shared" si="26"/>
        <v>134400</v>
      </c>
      <c r="P127" s="19">
        <f t="shared" si="27"/>
        <v>122570</v>
      </c>
      <c r="Q127" s="42">
        <f t="shared" si="27"/>
        <v>326853.3333333334</v>
      </c>
      <c r="R127" s="7" t="s">
        <v>131</v>
      </c>
    </row>
    <row r="128" spans="1:18" s="26" customFormat="1" ht="24" customHeight="1">
      <c r="A128" s="6">
        <f t="shared" si="28"/>
        <v>119</v>
      </c>
      <c r="B128" s="7" t="s">
        <v>242</v>
      </c>
      <c r="C128" s="8" t="s">
        <v>130</v>
      </c>
      <c r="D128" s="9" t="s">
        <v>47</v>
      </c>
      <c r="E128" s="10" t="s">
        <v>58</v>
      </c>
      <c r="F128" s="8">
        <v>2555</v>
      </c>
      <c r="G128" s="8">
        <v>11</v>
      </c>
      <c r="H128" s="11">
        <f>2100*G128/30</f>
        <v>770</v>
      </c>
      <c r="I128" s="21">
        <f>G128*5600/30</f>
        <v>2053.3333333333335</v>
      </c>
      <c r="J128" s="8">
        <v>34</v>
      </c>
      <c r="K128" s="17">
        <f t="shared" si="23"/>
        <v>71400</v>
      </c>
      <c r="L128" s="22">
        <f t="shared" si="24"/>
        <v>190400</v>
      </c>
      <c r="M128" s="8">
        <v>24</v>
      </c>
      <c r="N128" s="23">
        <f t="shared" si="25"/>
        <v>50400</v>
      </c>
      <c r="O128" s="24">
        <f t="shared" si="26"/>
        <v>134400</v>
      </c>
      <c r="P128" s="19">
        <f t="shared" si="27"/>
        <v>122570</v>
      </c>
      <c r="Q128" s="42">
        <f t="shared" si="27"/>
        <v>326853.3333333334</v>
      </c>
      <c r="R128" s="7" t="s">
        <v>131</v>
      </c>
    </row>
    <row r="129" spans="1:18" s="26" customFormat="1" ht="24" customHeight="1">
      <c r="A129" s="6">
        <f t="shared" si="28"/>
        <v>120</v>
      </c>
      <c r="B129" s="7" t="s">
        <v>195</v>
      </c>
      <c r="C129" s="8" t="s">
        <v>130</v>
      </c>
      <c r="D129" s="9" t="s">
        <v>126</v>
      </c>
      <c r="E129" s="20" t="s">
        <v>64</v>
      </c>
      <c r="F129" s="8">
        <v>2556</v>
      </c>
      <c r="G129" s="8">
        <v>8</v>
      </c>
      <c r="H129" s="11">
        <f aca="true" t="shared" si="34" ref="H129:H137">2100*G129/31</f>
        <v>541.9354838709677</v>
      </c>
      <c r="I129" s="21">
        <f aca="true" t="shared" si="35" ref="I129:I134">G129*5600/31</f>
        <v>1445.1612903225807</v>
      </c>
      <c r="J129" s="8">
        <v>32</v>
      </c>
      <c r="K129" s="17">
        <f t="shared" si="23"/>
        <v>67200</v>
      </c>
      <c r="L129" s="22">
        <f t="shared" si="24"/>
        <v>179200</v>
      </c>
      <c r="M129" s="8">
        <v>24</v>
      </c>
      <c r="N129" s="23">
        <f t="shared" si="25"/>
        <v>50400</v>
      </c>
      <c r="O129" s="24">
        <f t="shared" si="26"/>
        <v>134400</v>
      </c>
      <c r="P129" s="19">
        <f t="shared" si="27"/>
        <v>118141.93548387097</v>
      </c>
      <c r="Q129" s="42">
        <f t="shared" si="27"/>
        <v>315045.16129032255</v>
      </c>
      <c r="R129" s="7" t="s">
        <v>131</v>
      </c>
    </row>
    <row r="130" spans="1:18" s="26" customFormat="1" ht="24" customHeight="1">
      <c r="A130" s="6">
        <f t="shared" si="28"/>
        <v>121</v>
      </c>
      <c r="B130" s="7" t="s">
        <v>196</v>
      </c>
      <c r="C130" s="8" t="s">
        <v>130</v>
      </c>
      <c r="D130" s="9" t="s">
        <v>52</v>
      </c>
      <c r="E130" s="10" t="s">
        <v>58</v>
      </c>
      <c r="F130" s="8">
        <v>2555</v>
      </c>
      <c r="G130" s="8">
        <v>4</v>
      </c>
      <c r="H130" s="11">
        <f>2100*G130/30</f>
        <v>280</v>
      </c>
      <c r="I130" s="21">
        <f>G130*5600/30</f>
        <v>746.6666666666666</v>
      </c>
      <c r="J130" s="8">
        <v>34</v>
      </c>
      <c r="K130" s="17">
        <f t="shared" si="23"/>
        <v>71400</v>
      </c>
      <c r="L130" s="22">
        <f t="shared" si="24"/>
        <v>190400</v>
      </c>
      <c r="M130" s="8">
        <v>24</v>
      </c>
      <c r="N130" s="23">
        <f t="shared" si="25"/>
        <v>50400</v>
      </c>
      <c r="O130" s="24">
        <f t="shared" si="26"/>
        <v>134400</v>
      </c>
      <c r="P130" s="19">
        <f t="shared" si="27"/>
        <v>122080</v>
      </c>
      <c r="Q130" s="42">
        <f t="shared" si="27"/>
        <v>325546.6666666666</v>
      </c>
      <c r="R130" s="7" t="s">
        <v>131</v>
      </c>
    </row>
    <row r="131" spans="1:18" s="26" customFormat="1" ht="24" customHeight="1">
      <c r="A131" s="6">
        <f t="shared" si="28"/>
        <v>122</v>
      </c>
      <c r="B131" s="7" t="s">
        <v>197</v>
      </c>
      <c r="C131" s="8" t="s">
        <v>130</v>
      </c>
      <c r="D131" s="9" t="s">
        <v>123</v>
      </c>
      <c r="E131" s="10" t="s">
        <v>61</v>
      </c>
      <c r="F131" s="8">
        <v>2555</v>
      </c>
      <c r="G131" s="8">
        <v>15</v>
      </c>
      <c r="H131" s="11">
        <f t="shared" si="34"/>
        <v>1016.1290322580645</v>
      </c>
      <c r="I131" s="21">
        <f t="shared" si="35"/>
        <v>2709.6774193548385</v>
      </c>
      <c r="J131" s="8">
        <v>33</v>
      </c>
      <c r="K131" s="17">
        <f t="shared" si="23"/>
        <v>69300</v>
      </c>
      <c r="L131" s="22">
        <f t="shared" si="24"/>
        <v>184800</v>
      </c>
      <c r="M131" s="8">
        <v>24</v>
      </c>
      <c r="N131" s="23">
        <f t="shared" si="25"/>
        <v>50400</v>
      </c>
      <c r="O131" s="24">
        <f t="shared" si="26"/>
        <v>134400</v>
      </c>
      <c r="P131" s="19">
        <f t="shared" si="27"/>
        <v>120716.12903225806</v>
      </c>
      <c r="Q131" s="42">
        <f t="shared" si="27"/>
        <v>321909.67741935485</v>
      </c>
      <c r="R131" s="7" t="s">
        <v>131</v>
      </c>
    </row>
    <row r="132" spans="1:18" s="26" customFormat="1" ht="24" customHeight="1">
      <c r="A132" s="6">
        <f t="shared" si="28"/>
        <v>123</v>
      </c>
      <c r="B132" s="7" t="s">
        <v>198</v>
      </c>
      <c r="C132" s="8" t="s">
        <v>130</v>
      </c>
      <c r="D132" s="9" t="s">
        <v>126</v>
      </c>
      <c r="E132" s="10" t="s">
        <v>64</v>
      </c>
      <c r="F132" s="8">
        <v>2556</v>
      </c>
      <c r="G132" s="8">
        <v>8</v>
      </c>
      <c r="H132" s="11">
        <f t="shared" si="34"/>
        <v>541.9354838709677</v>
      </c>
      <c r="I132" s="21">
        <f t="shared" si="35"/>
        <v>1445.1612903225807</v>
      </c>
      <c r="J132" s="8">
        <v>32</v>
      </c>
      <c r="K132" s="17">
        <f t="shared" si="23"/>
        <v>67200</v>
      </c>
      <c r="L132" s="22">
        <f t="shared" si="24"/>
        <v>179200</v>
      </c>
      <c r="M132" s="8">
        <v>24</v>
      </c>
      <c r="N132" s="23">
        <f t="shared" si="25"/>
        <v>50400</v>
      </c>
      <c r="O132" s="24">
        <f t="shared" si="26"/>
        <v>134400</v>
      </c>
      <c r="P132" s="19">
        <f t="shared" si="27"/>
        <v>118141.93548387097</v>
      </c>
      <c r="Q132" s="42">
        <f t="shared" si="27"/>
        <v>315045.16129032255</v>
      </c>
      <c r="R132" s="7" t="s">
        <v>131</v>
      </c>
    </row>
    <row r="133" spans="1:18" s="26" customFormat="1" ht="24" customHeight="1">
      <c r="A133" s="6">
        <f t="shared" si="28"/>
        <v>124</v>
      </c>
      <c r="B133" s="7" t="s">
        <v>199</v>
      </c>
      <c r="C133" s="8" t="s">
        <v>130</v>
      </c>
      <c r="D133" s="9" t="s">
        <v>34</v>
      </c>
      <c r="E133" s="10" t="s">
        <v>61</v>
      </c>
      <c r="F133" s="8">
        <v>2555</v>
      </c>
      <c r="G133" s="8">
        <v>7</v>
      </c>
      <c r="H133" s="11">
        <f t="shared" si="34"/>
        <v>474.19354838709677</v>
      </c>
      <c r="I133" s="21">
        <f t="shared" si="35"/>
        <v>1264.516129032258</v>
      </c>
      <c r="J133" s="8">
        <v>33</v>
      </c>
      <c r="K133" s="17">
        <f t="shared" si="23"/>
        <v>69300</v>
      </c>
      <c r="L133" s="22">
        <f t="shared" si="24"/>
        <v>184800</v>
      </c>
      <c r="M133" s="8">
        <v>24</v>
      </c>
      <c r="N133" s="23">
        <f t="shared" si="25"/>
        <v>50400</v>
      </c>
      <c r="O133" s="24">
        <f t="shared" si="26"/>
        <v>134400</v>
      </c>
      <c r="P133" s="19">
        <f t="shared" si="27"/>
        <v>120174.19354838709</v>
      </c>
      <c r="Q133" s="42">
        <f t="shared" si="27"/>
        <v>320464.51612903224</v>
      </c>
      <c r="R133" s="7" t="s">
        <v>131</v>
      </c>
    </row>
    <row r="134" spans="1:18" s="26" customFormat="1" ht="24" customHeight="1">
      <c r="A134" s="6">
        <f t="shared" si="28"/>
        <v>125</v>
      </c>
      <c r="B134" s="7" t="s">
        <v>200</v>
      </c>
      <c r="C134" s="8" t="s">
        <v>130</v>
      </c>
      <c r="D134" s="9" t="s">
        <v>50</v>
      </c>
      <c r="E134" s="10" t="s">
        <v>61</v>
      </c>
      <c r="F134" s="8">
        <v>2555</v>
      </c>
      <c r="G134" s="8">
        <v>6</v>
      </c>
      <c r="H134" s="11">
        <f t="shared" si="34"/>
        <v>406.4516129032258</v>
      </c>
      <c r="I134" s="21">
        <f t="shared" si="35"/>
        <v>1083.8709677419354</v>
      </c>
      <c r="J134" s="8">
        <v>33</v>
      </c>
      <c r="K134" s="17">
        <f t="shared" si="23"/>
        <v>69300</v>
      </c>
      <c r="L134" s="22">
        <f t="shared" si="24"/>
        <v>184800</v>
      </c>
      <c r="M134" s="8">
        <v>24</v>
      </c>
      <c r="N134" s="23">
        <f t="shared" si="25"/>
        <v>50400</v>
      </c>
      <c r="O134" s="24">
        <f t="shared" si="26"/>
        <v>134400</v>
      </c>
      <c r="P134" s="19">
        <f t="shared" si="27"/>
        <v>120106.45161290323</v>
      </c>
      <c r="Q134" s="42">
        <f t="shared" si="27"/>
        <v>320283.87096774194</v>
      </c>
      <c r="R134" s="7" t="s">
        <v>131</v>
      </c>
    </row>
    <row r="135" spans="1:18" s="26" customFormat="1" ht="24" customHeight="1">
      <c r="A135" s="6">
        <f t="shared" si="28"/>
        <v>126</v>
      </c>
      <c r="B135" s="7" t="s">
        <v>201</v>
      </c>
      <c r="C135" s="8" t="s">
        <v>130</v>
      </c>
      <c r="D135" s="9" t="s">
        <v>171</v>
      </c>
      <c r="E135" s="10" t="s">
        <v>30</v>
      </c>
      <c r="F135" s="8">
        <v>2556</v>
      </c>
      <c r="G135" s="8">
        <v>20</v>
      </c>
      <c r="H135" s="11">
        <f>2100*G135/31</f>
        <v>1354.8387096774193</v>
      </c>
      <c r="I135" s="21">
        <f>G135*5600/31</f>
        <v>3612.9032258064517</v>
      </c>
      <c r="J135" s="8">
        <v>26</v>
      </c>
      <c r="K135" s="17">
        <f t="shared" si="23"/>
        <v>54600</v>
      </c>
      <c r="L135" s="22">
        <f>5600*J135</f>
        <v>145600</v>
      </c>
      <c r="M135" s="8">
        <v>24</v>
      </c>
      <c r="N135" s="23">
        <f t="shared" si="25"/>
        <v>50400</v>
      </c>
      <c r="O135" s="24">
        <f>5600*M135</f>
        <v>134400</v>
      </c>
      <c r="P135" s="19">
        <f t="shared" si="27"/>
        <v>106354.83870967742</v>
      </c>
      <c r="Q135" s="42">
        <f t="shared" si="27"/>
        <v>283612.9032258064</v>
      </c>
      <c r="R135" s="7" t="s">
        <v>131</v>
      </c>
    </row>
    <row r="136" spans="1:18" s="26" customFormat="1" ht="24" customHeight="1">
      <c r="A136" s="6">
        <f t="shared" si="28"/>
        <v>127</v>
      </c>
      <c r="B136" s="7" t="s">
        <v>202</v>
      </c>
      <c r="C136" s="8" t="s">
        <v>130</v>
      </c>
      <c r="D136" s="9" t="s">
        <v>140</v>
      </c>
      <c r="E136" s="10" t="s">
        <v>73</v>
      </c>
      <c r="F136" s="8">
        <v>2556</v>
      </c>
      <c r="G136" s="8">
        <v>17</v>
      </c>
      <c r="H136" s="11">
        <f>2100*G136/28</f>
        <v>1275</v>
      </c>
      <c r="I136" s="21">
        <f>G136*5600/28</f>
        <v>3400</v>
      </c>
      <c r="J136" s="8">
        <v>31</v>
      </c>
      <c r="K136" s="17">
        <f t="shared" si="23"/>
        <v>65100</v>
      </c>
      <c r="L136" s="22">
        <f t="shared" si="24"/>
        <v>173600</v>
      </c>
      <c r="M136" s="8">
        <v>24</v>
      </c>
      <c r="N136" s="23">
        <f t="shared" si="25"/>
        <v>50400</v>
      </c>
      <c r="O136" s="24">
        <f t="shared" si="26"/>
        <v>134400</v>
      </c>
      <c r="P136" s="19">
        <f t="shared" si="27"/>
        <v>116775</v>
      </c>
      <c r="Q136" s="42">
        <f t="shared" si="27"/>
        <v>311400</v>
      </c>
      <c r="R136" s="7" t="s">
        <v>131</v>
      </c>
    </row>
    <row r="137" spans="1:18" s="26" customFormat="1" ht="24" customHeight="1">
      <c r="A137" s="6">
        <f t="shared" si="28"/>
        <v>128</v>
      </c>
      <c r="B137" s="7" t="s">
        <v>203</v>
      </c>
      <c r="C137" s="8" t="s">
        <v>130</v>
      </c>
      <c r="D137" s="9" t="s">
        <v>107</v>
      </c>
      <c r="E137" s="10" t="s">
        <v>148</v>
      </c>
      <c r="F137" s="8">
        <v>2556</v>
      </c>
      <c r="G137" s="8">
        <v>28</v>
      </c>
      <c r="H137" s="11">
        <f t="shared" si="34"/>
        <v>1896.774193548387</v>
      </c>
      <c r="I137" s="21">
        <f>G137*5600/31</f>
        <v>5058.064516129032</v>
      </c>
      <c r="J137" s="8">
        <v>30</v>
      </c>
      <c r="K137" s="17">
        <f aca="true" t="shared" si="36" ref="K137:K175">J137*2100</f>
        <v>63000</v>
      </c>
      <c r="L137" s="22">
        <f aca="true" t="shared" si="37" ref="L137:L175">5600*J137</f>
        <v>168000</v>
      </c>
      <c r="M137" s="8">
        <v>24</v>
      </c>
      <c r="N137" s="23">
        <f aca="true" t="shared" si="38" ref="N137:N175">2100*M137</f>
        <v>50400</v>
      </c>
      <c r="O137" s="24">
        <f aca="true" t="shared" si="39" ref="O137:O175">5600*M137</f>
        <v>134400</v>
      </c>
      <c r="P137" s="19">
        <f aca="true" t="shared" si="40" ref="P137:Q175">H137+K137+N137</f>
        <v>115296.7741935484</v>
      </c>
      <c r="Q137" s="42">
        <f t="shared" si="40"/>
        <v>307458.06451612903</v>
      </c>
      <c r="R137" s="7" t="s">
        <v>131</v>
      </c>
    </row>
    <row r="138" spans="1:18" s="26" customFormat="1" ht="24" customHeight="1">
      <c r="A138" s="6">
        <f t="shared" si="28"/>
        <v>129</v>
      </c>
      <c r="B138" s="7" t="s">
        <v>204</v>
      </c>
      <c r="C138" s="8" t="s">
        <v>130</v>
      </c>
      <c r="D138" s="9" t="s">
        <v>114</v>
      </c>
      <c r="E138" s="10" t="s">
        <v>58</v>
      </c>
      <c r="F138" s="8">
        <v>2555</v>
      </c>
      <c r="G138" s="8">
        <v>15</v>
      </c>
      <c r="H138" s="11">
        <f>2100*G138/30</f>
        <v>1050</v>
      </c>
      <c r="I138" s="21">
        <f>G138*5600/30</f>
        <v>2800</v>
      </c>
      <c r="J138" s="8">
        <v>34</v>
      </c>
      <c r="K138" s="17">
        <f t="shared" si="36"/>
        <v>71400</v>
      </c>
      <c r="L138" s="22">
        <f t="shared" si="37"/>
        <v>190400</v>
      </c>
      <c r="M138" s="8">
        <v>24</v>
      </c>
      <c r="N138" s="23">
        <f t="shared" si="38"/>
        <v>50400</v>
      </c>
      <c r="O138" s="24">
        <f t="shared" si="39"/>
        <v>134400</v>
      </c>
      <c r="P138" s="19">
        <f t="shared" si="40"/>
        <v>122850</v>
      </c>
      <c r="Q138" s="42">
        <f t="shared" si="40"/>
        <v>327600</v>
      </c>
      <c r="R138" s="7" t="s">
        <v>131</v>
      </c>
    </row>
    <row r="139" spans="1:18" s="26" customFormat="1" ht="24" customHeight="1">
      <c r="A139" s="6">
        <f t="shared" si="28"/>
        <v>130</v>
      </c>
      <c r="B139" s="7" t="s">
        <v>205</v>
      </c>
      <c r="C139" s="8" t="s">
        <v>130</v>
      </c>
      <c r="D139" s="9" t="s">
        <v>90</v>
      </c>
      <c r="E139" s="10" t="s">
        <v>36</v>
      </c>
      <c r="F139" s="8">
        <v>2555</v>
      </c>
      <c r="G139" s="8">
        <v>13</v>
      </c>
      <c r="H139" s="11">
        <f>2100*G139/30</f>
        <v>910</v>
      </c>
      <c r="I139" s="21">
        <f>G139*5600/30</f>
        <v>2426.6666666666665</v>
      </c>
      <c r="J139" s="8">
        <v>36</v>
      </c>
      <c r="K139" s="17">
        <f t="shared" si="36"/>
        <v>75600</v>
      </c>
      <c r="L139" s="22">
        <f t="shared" si="37"/>
        <v>201600</v>
      </c>
      <c r="M139" s="8">
        <v>24</v>
      </c>
      <c r="N139" s="23">
        <f t="shared" si="38"/>
        <v>50400</v>
      </c>
      <c r="O139" s="24">
        <f t="shared" si="39"/>
        <v>134400</v>
      </c>
      <c r="P139" s="19">
        <f t="shared" si="40"/>
        <v>126910</v>
      </c>
      <c r="Q139" s="42">
        <f t="shared" si="40"/>
        <v>338426.6666666666</v>
      </c>
      <c r="R139" s="7" t="s">
        <v>131</v>
      </c>
    </row>
    <row r="140" spans="1:18" s="26" customFormat="1" ht="24" customHeight="1">
      <c r="A140" s="6">
        <f aca="true" t="shared" si="41" ref="A140:A175">A139+1</f>
        <v>131</v>
      </c>
      <c r="B140" s="7" t="s">
        <v>206</v>
      </c>
      <c r="C140" s="8" t="s">
        <v>130</v>
      </c>
      <c r="D140" s="9" t="s">
        <v>50</v>
      </c>
      <c r="E140" s="10" t="s">
        <v>36</v>
      </c>
      <c r="F140" s="8">
        <v>2555</v>
      </c>
      <c r="G140" s="8">
        <v>5</v>
      </c>
      <c r="H140" s="11">
        <f>2100*G140/30</f>
        <v>350</v>
      </c>
      <c r="I140" s="21">
        <f>G140*5600/30</f>
        <v>933.3333333333334</v>
      </c>
      <c r="J140" s="8">
        <v>36</v>
      </c>
      <c r="K140" s="17">
        <f t="shared" si="36"/>
        <v>75600</v>
      </c>
      <c r="L140" s="22">
        <f t="shared" si="37"/>
        <v>201600</v>
      </c>
      <c r="M140" s="8">
        <v>24</v>
      </c>
      <c r="N140" s="23">
        <f t="shared" si="38"/>
        <v>50400</v>
      </c>
      <c r="O140" s="24">
        <f t="shared" si="39"/>
        <v>134400</v>
      </c>
      <c r="P140" s="19">
        <f t="shared" si="40"/>
        <v>126350</v>
      </c>
      <c r="Q140" s="42">
        <f t="shared" si="40"/>
        <v>336933.3333333334</v>
      </c>
      <c r="R140" s="7" t="s">
        <v>131</v>
      </c>
    </row>
    <row r="141" spans="1:18" s="26" customFormat="1" ht="24" customHeight="1">
      <c r="A141" s="6">
        <f t="shared" si="41"/>
        <v>132</v>
      </c>
      <c r="B141" s="7" t="s">
        <v>207</v>
      </c>
      <c r="C141" s="8" t="s">
        <v>130</v>
      </c>
      <c r="D141" s="9" t="s">
        <v>112</v>
      </c>
      <c r="E141" s="10" t="s">
        <v>40</v>
      </c>
      <c r="F141" s="8">
        <v>2555</v>
      </c>
      <c r="G141" s="8">
        <v>20</v>
      </c>
      <c r="H141" s="11">
        <f>2100*G141/31</f>
        <v>1354.8387096774193</v>
      </c>
      <c r="I141" s="21">
        <f>G141*5600/31</f>
        <v>3612.9032258064517</v>
      </c>
      <c r="J141" s="8">
        <v>35</v>
      </c>
      <c r="K141" s="17">
        <f t="shared" si="36"/>
        <v>73500</v>
      </c>
      <c r="L141" s="22">
        <f t="shared" si="37"/>
        <v>196000</v>
      </c>
      <c r="M141" s="8">
        <v>24</v>
      </c>
      <c r="N141" s="23">
        <f t="shared" si="38"/>
        <v>50400</v>
      </c>
      <c r="O141" s="24">
        <f t="shared" si="39"/>
        <v>134400</v>
      </c>
      <c r="P141" s="19">
        <f t="shared" si="40"/>
        <v>125254.83870967742</v>
      </c>
      <c r="Q141" s="42">
        <f t="shared" si="40"/>
        <v>334012.9032258064</v>
      </c>
      <c r="R141" s="7" t="s">
        <v>131</v>
      </c>
    </row>
    <row r="142" spans="1:18" s="26" customFormat="1" ht="24" customHeight="1">
      <c r="A142" s="6">
        <f t="shared" si="41"/>
        <v>133</v>
      </c>
      <c r="B142" s="7" t="s">
        <v>208</v>
      </c>
      <c r="C142" s="8" t="s">
        <v>130</v>
      </c>
      <c r="D142" s="9" t="s">
        <v>142</v>
      </c>
      <c r="E142" s="10" t="s">
        <v>36</v>
      </c>
      <c r="F142" s="8">
        <v>2555</v>
      </c>
      <c r="G142" s="8">
        <v>3</v>
      </c>
      <c r="H142" s="11">
        <f>2100*G142/30</f>
        <v>210</v>
      </c>
      <c r="I142" s="21">
        <f>G142*5600/30</f>
        <v>560</v>
      </c>
      <c r="J142" s="8">
        <v>35</v>
      </c>
      <c r="K142" s="17">
        <f t="shared" si="36"/>
        <v>73500</v>
      </c>
      <c r="L142" s="22">
        <f t="shared" si="37"/>
        <v>196000</v>
      </c>
      <c r="M142" s="8">
        <v>24</v>
      </c>
      <c r="N142" s="23">
        <f t="shared" si="38"/>
        <v>50400</v>
      </c>
      <c r="O142" s="24">
        <f t="shared" si="39"/>
        <v>134400</v>
      </c>
      <c r="P142" s="19">
        <f t="shared" si="40"/>
        <v>124110</v>
      </c>
      <c r="Q142" s="42">
        <f t="shared" si="40"/>
        <v>330960</v>
      </c>
      <c r="R142" s="7" t="s">
        <v>131</v>
      </c>
    </row>
    <row r="143" spans="1:18" s="26" customFormat="1" ht="24" customHeight="1">
      <c r="A143" s="6">
        <f t="shared" si="41"/>
        <v>134</v>
      </c>
      <c r="B143" s="7" t="s">
        <v>209</v>
      </c>
      <c r="C143" s="8" t="s">
        <v>130</v>
      </c>
      <c r="D143" s="9" t="s">
        <v>47</v>
      </c>
      <c r="E143" s="10" t="s">
        <v>148</v>
      </c>
      <c r="F143" s="8">
        <v>2557</v>
      </c>
      <c r="G143" s="8">
        <v>11</v>
      </c>
      <c r="H143" s="11">
        <f>2100*G143/31</f>
        <v>745.1612903225806</v>
      </c>
      <c r="I143" s="21">
        <f>G143*5600/31</f>
        <v>1987.0967741935483</v>
      </c>
      <c r="J143" s="8">
        <v>18</v>
      </c>
      <c r="K143" s="17">
        <f t="shared" si="36"/>
        <v>37800</v>
      </c>
      <c r="L143" s="22">
        <f t="shared" si="37"/>
        <v>100800</v>
      </c>
      <c r="M143" s="8">
        <v>24</v>
      </c>
      <c r="N143" s="23">
        <f t="shared" si="38"/>
        <v>50400</v>
      </c>
      <c r="O143" s="24">
        <f t="shared" si="39"/>
        <v>134400</v>
      </c>
      <c r="P143" s="19">
        <f t="shared" si="40"/>
        <v>88945.16129032258</v>
      </c>
      <c r="Q143" s="42">
        <f t="shared" si="40"/>
        <v>237187.09677419355</v>
      </c>
      <c r="R143" s="7" t="s">
        <v>131</v>
      </c>
    </row>
    <row r="144" spans="1:18" s="26" customFormat="1" ht="24" customHeight="1">
      <c r="A144" s="6">
        <f t="shared" si="41"/>
        <v>135</v>
      </c>
      <c r="B144" s="7" t="s">
        <v>210</v>
      </c>
      <c r="C144" s="8" t="s">
        <v>130</v>
      </c>
      <c r="D144" s="9" t="s">
        <v>34</v>
      </c>
      <c r="E144" s="10" t="s">
        <v>40</v>
      </c>
      <c r="F144" s="8">
        <v>2555</v>
      </c>
      <c r="G144" s="8">
        <v>7</v>
      </c>
      <c r="H144" s="11">
        <f>2100*G144/31</f>
        <v>474.19354838709677</v>
      </c>
      <c r="I144" s="21">
        <f>G144*5600/31</f>
        <v>1264.516129032258</v>
      </c>
      <c r="J144" s="8">
        <v>35</v>
      </c>
      <c r="K144" s="17">
        <f t="shared" si="36"/>
        <v>73500</v>
      </c>
      <c r="L144" s="22">
        <f t="shared" si="37"/>
        <v>196000</v>
      </c>
      <c r="M144" s="8">
        <v>24</v>
      </c>
      <c r="N144" s="23">
        <f t="shared" si="38"/>
        <v>50400</v>
      </c>
      <c r="O144" s="24">
        <f t="shared" si="39"/>
        <v>134400</v>
      </c>
      <c r="P144" s="19">
        <f t="shared" si="40"/>
        <v>124374.19354838709</v>
      </c>
      <c r="Q144" s="42">
        <f t="shared" si="40"/>
        <v>331664.51612903224</v>
      </c>
      <c r="R144" s="7" t="s">
        <v>131</v>
      </c>
    </row>
    <row r="145" spans="1:18" s="26" customFormat="1" ht="24" customHeight="1">
      <c r="A145" s="6">
        <f t="shared" si="41"/>
        <v>136</v>
      </c>
      <c r="B145" s="7" t="s">
        <v>211</v>
      </c>
      <c r="C145" s="8" t="s">
        <v>130</v>
      </c>
      <c r="D145" s="9" t="s">
        <v>34</v>
      </c>
      <c r="E145" s="10" t="s">
        <v>40</v>
      </c>
      <c r="F145" s="8">
        <v>2555</v>
      </c>
      <c r="G145" s="8">
        <v>7</v>
      </c>
      <c r="H145" s="11">
        <f>2100*G145/31</f>
        <v>474.19354838709677</v>
      </c>
      <c r="I145" s="21">
        <f>G145*5600/31</f>
        <v>1264.516129032258</v>
      </c>
      <c r="J145" s="8">
        <v>35</v>
      </c>
      <c r="K145" s="17">
        <f t="shared" si="36"/>
        <v>73500</v>
      </c>
      <c r="L145" s="22">
        <f t="shared" si="37"/>
        <v>196000</v>
      </c>
      <c r="M145" s="8">
        <v>24</v>
      </c>
      <c r="N145" s="23">
        <f t="shared" si="38"/>
        <v>50400</v>
      </c>
      <c r="O145" s="24">
        <f t="shared" si="39"/>
        <v>134400</v>
      </c>
      <c r="P145" s="19">
        <f t="shared" si="40"/>
        <v>124374.19354838709</v>
      </c>
      <c r="Q145" s="42">
        <f t="shared" si="40"/>
        <v>331664.51612903224</v>
      </c>
      <c r="R145" s="7" t="s">
        <v>131</v>
      </c>
    </row>
    <row r="146" spans="1:18" s="26" customFormat="1" ht="24" customHeight="1">
      <c r="A146" s="6">
        <f t="shared" si="41"/>
        <v>137</v>
      </c>
      <c r="B146" s="7" t="s">
        <v>212</v>
      </c>
      <c r="C146" s="8" t="s">
        <v>130</v>
      </c>
      <c r="D146" s="9" t="s">
        <v>29</v>
      </c>
      <c r="E146" s="10" t="s">
        <v>58</v>
      </c>
      <c r="F146" s="8">
        <v>2555</v>
      </c>
      <c r="G146" s="8">
        <v>29</v>
      </c>
      <c r="H146" s="11">
        <f>2100*G146/30</f>
        <v>2030</v>
      </c>
      <c r="I146" s="21">
        <f>G146*5600/30</f>
        <v>5413.333333333333</v>
      </c>
      <c r="J146" s="8">
        <v>34</v>
      </c>
      <c r="K146" s="17">
        <f t="shared" si="36"/>
        <v>71400</v>
      </c>
      <c r="L146" s="22">
        <f t="shared" si="37"/>
        <v>190400</v>
      </c>
      <c r="M146" s="8">
        <v>24</v>
      </c>
      <c r="N146" s="23">
        <f t="shared" si="38"/>
        <v>50400</v>
      </c>
      <c r="O146" s="24">
        <f t="shared" si="39"/>
        <v>134400</v>
      </c>
      <c r="P146" s="19">
        <f t="shared" si="40"/>
        <v>123830</v>
      </c>
      <c r="Q146" s="42">
        <f t="shared" si="40"/>
        <v>330213.3333333334</v>
      </c>
      <c r="R146" s="7" t="s">
        <v>131</v>
      </c>
    </row>
    <row r="147" spans="1:18" s="26" customFormat="1" ht="24" customHeight="1">
      <c r="A147" s="6">
        <f t="shared" si="41"/>
        <v>138</v>
      </c>
      <c r="B147" s="7" t="s">
        <v>213</v>
      </c>
      <c r="C147" s="8" t="s">
        <v>130</v>
      </c>
      <c r="D147" s="9" t="s">
        <v>39</v>
      </c>
      <c r="E147" s="10" t="s">
        <v>58</v>
      </c>
      <c r="F147" s="8">
        <v>2555</v>
      </c>
      <c r="G147" s="8">
        <v>25</v>
      </c>
      <c r="H147" s="11">
        <f>2100*G147/30</f>
        <v>1750</v>
      </c>
      <c r="I147" s="21">
        <f>G147*5600/30</f>
        <v>4666.666666666667</v>
      </c>
      <c r="J147" s="8">
        <v>34</v>
      </c>
      <c r="K147" s="17">
        <f t="shared" si="36"/>
        <v>71400</v>
      </c>
      <c r="L147" s="22">
        <f t="shared" si="37"/>
        <v>190400</v>
      </c>
      <c r="M147" s="8">
        <v>24</v>
      </c>
      <c r="N147" s="23">
        <f t="shared" si="38"/>
        <v>50400</v>
      </c>
      <c r="O147" s="24">
        <f t="shared" si="39"/>
        <v>134400</v>
      </c>
      <c r="P147" s="19">
        <f t="shared" si="40"/>
        <v>123550</v>
      </c>
      <c r="Q147" s="42">
        <f t="shared" si="40"/>
        <v>329466.6666666666</v>
      </c>
      <c r="R147" s="7" t="s">
        <v>131</v>
      </c>
    </row>
    <row r="148" spans="1:18" s="26" customFormat="1" ht="24" customHeight="1">
      <c r="A148" s="6">
        <f t="shared" si="41"/>
        <v>139</v>
      </c>
      <c r="B148" s="7" t="s">
        <v>214</v>
      </c>
      <c r="C148" s="8" t="s">
        <v>130</v>
      </c>
      <c r="D148" s="9" t="s">
        <v>101</v>
      </c>
      <c r="E148" s="10" t="s">
        <v>58</v>
      </c>
      <c r="F148" s="8">
        <v>2555</v>
      </c>
      <c r="G148" s="8">
        <v>12</v>
      </c>
      <c r="H148" s="11">
        <f>2100*G148/30</f>
        <v>840</v>
      </c>
      <c r="I148" s="21">
        <f>G148*5600/30</f>
        <v>2240</v>
      </c>
      <c r="J148" s="8">
        <v>34</v>
      </c>
      <c r="K148" s="17">
        <f t="shared" si="36"/>
        <v>71400</v>
      </c>
      <c r="L148" s="22">
        <f t="shared" si="37"/>
        <v>190400</v>
      </c>
      <c r="M148" s="8">
        <v>24</v>
      </c>
      <c r="N148" s="23">
        <f t="shared" si="38"/>
        <v>50400</v>
      </c>
      <c r="O148" s="24">
        <f t="shared" si="39"/>
        <v>134400</v>
      </c>
      <c r="P148" s="19">
        <f t="shared" si="40"/>
        <v>122640</v>
      </c>
      <c r="Q148" s="42">
        <f t="shared" si="40"/>
        <v>327040</v>
      </c>
      <c r="R148" s="7" t="s">
        <v>131</v>
      </c>
    </row>
    <row r="149" spans="1:18" s="26" customFormat="1" ht="24" customHeight="1">
      <c r="A149" s="6">
        <f t="shared" si="41"/>
        <v>140</v>
      </c>
      <c r="B149" s="7" t="s">
        <v>215</v>
      </c>
      <c r="C149" s="8" t="s">
        <v>130</v>
      </c>
      <c r="D149" s="9" t="s">
        <v>50</v>
      </c>
      <c r="E149" s="10" t="s">
        <v>86</v>
      </c>
      <c r="F149" s="8">
        <v>2556</v>
      </c>
      <c r="G149" s="8">
        <v>5</v>
      </c>
      <c r="H149" s="11">
        <f>2100*G149/30</f>
        <v>350</v>
      </c>
      <c r="I149" s="21">
        <f>G149*5600/30</f>
        <v>933.3333333333334</v>
      </c>
      <c r="J149" s="8">
        <v>29</v>
      </c>
      <c r="K149" s="17">
        <f t="shared" si="36"/>
        <v>60900</v>
      </c>
      <c r="L149" s="22">
        <f t="shared" si="37"/>
        <v>162400</v>
      </c>
      <c r="M149" s="8">
        <v>24</v>
      </c>
      <c r="N149" s="23">
        <f t="shared" si="38"/>
        <v>50400</v>
      </c>
      <c r="O149" s="24">
        <f t="shared" si="39"/>
        <v>134400</v>
      </c>
      <c r="P149" s="19">
        <f t="shared" si="40"/>
        <v>111650</v>
      </c>
      <c r="Q149" s="42">
        <f t="shared" si="40"/>
        <v>297733.3333333334</v>
      </c>
      <c r="R149" s="7" t="s">
        <v>131</v>
      </c>
    </row>
    <row r="150" spans="1:18" s="26" customFormat="1" ht="24" customHeight="1">
      <c r="A150" s="6">
        <f t="shared" si="41"/>
        <v>141</v>
      </c>
      <c r="B150" s="7" t="s">
        <v>216</v>
      </c>
      <c r="C150" s="8" t="s">
        <v>130</v>
      </c>
      <c r="D150" s="9" t="s">
        <v>107</v>
      </c>
      <c r="E150" s="10" t="s">
        <v>148</v>
      </c>
      <c r="F150" s="8">
        <v>2556</v>
      </c>
      <c r="G150" s="8">
        <v>28</v>
      </c>
      <c r="H150" s="11">
        <f>2100*G150/31</f>
        <v>1896.774193548387</v>
      </c>
      <c r="I150" s="21">
        <f>G150*5600/31</f>
        <v>5058.064516129032</v>
      </c>
      <c r="J150" s="8">
        <v>30</v>
      </c>
      <c r="K150" s="17">
        <f t="shared" si="36"/>
        <v>63000</v>
      </c>
      <c r="L150" s="22">
        <f t="shared" si="37"/>
        <v>168000</v>
      </c>
      <c r="M150" s="8">
        <v>24</v>
      </c>
      <c r="N150" s="23">
        <f t="shared" si="38"/>
        <v>50400</v>
      </c>
      <c r="O150" s="24">
        <f t="shared" si="39"/>
        <v>134400</v>
      </c>
      <c r="P150" s="19">
        <f t="shared" si="40"/>
        <v>115296.7741935484</v>
      </c>
      <c r="Q150" s="42">
        <f t="shared" si="40"/>
        <v>307458.06451612903</v>
      </c>
      <c r="R150" s="7" t="s">
        <v>131</v>
      </c>
    </row>
    <row r="151" spans="1:18" s="26" customFormat="1" ht="24" customHeight="1">
      <c r="A151" s="6">
        <f t="shared" si="41"/>
        <v>142</v>
      </c>
      <c r="B151" s="7" t="s">
        <v>217</v>
      </c>
      <c r="C151" s="8" t="s">
        <v>130</v>
      </c>
      <c r="D151" s="9" t="s">
        <v>39</v>
      </c>
      <c r="E151" s="10" t="s">
        <v>148</v>
      </c>
      <c r="F151" s="8">
        <v>2556</v>
      </c>
      <c r="G151" s="8">
        <v>26</v>
      </c>
      <c r="H151" s="11">
        <f>2100*G151/31</f>
        <v>1761.2903225806451</v>
      </c>
      <c r="I151" s="21">
        <f>G151*5600/31</f>
        <v>4696.774193548387</v>
      </c>
      <c r="J151" s="8">
        <v>30</v>
      </c>
      <c r="K151" s="17">
        <f t="shared" si="36"/>
        <v>63000</v>
      </c>
      <c r="L151" s="22">
        <f t="shared" si="37"/>
        <v>168000</v>
      </c>
      <c r="M151" s="8">
        <v>24</v>
      </c>
      <c r="N151" s="23">
        <f t="shared" si="38"/>
        <v>50400</v>
      </c>
      <c r="O151" s="24">
        <f t="shared" si="39"/>
        <v>134400</v>
      </c>
      <c r="P151" s="19">
        <f t="shared" si="40"/>
        <v>115161.29032258064</v>
      </c>
      <c r="Q151" s="42">
        <f t="shared" si="40"/>
        <v>307096.77419354836</v>
      </c>
      <c r="R151" s="7" t="s">
        <v>131</v>
      </c>
    </row>
    <row r="152" spans="1:18" s="26" customFormat="1" ht="24" customHeight="1">
      <c r="A152" s="6">
        <f t="shared" si="41"/>
        <v>143</v>
      </c>
      <c r="B152" s="7" t="s">
        <v>218</v>
      </c>
      <c r="C152" s="8" t="s">
        <v>130</v>
      </c>
      <c r="D152" s="9" t="s">
        <v>142</v>
      </c>
      <c r="E152" s="10" t="s">
        <v>36</v>
      </c>
      <c r="F152" s="8">
        <v>2555</v>
      </c>
      <c r="G152" s="8">
        <v>3</v>
      </c>
      <c r="H152" s="11">
        <f>2100*G152/30</f>
        <v>210</v>
      </c>
      <c r="I152" s="21">
        <f>G152*5600/30</f>
        <v>560</v>
      </c>
      <c r="J152" s="8">
        <v>36</v>
      </c>
      <c r="K152" s="17">
        <f t="shared" si="36"/>
        <v>75600</v>
      </c>
      <c r="L152" s="22">
        <f t="shared" si="37"/>
        <v>201600</v>
      </c>
      <c r="M152" s="8">
        <v>24</v>
      </c>
      <c r="N152" s="23">
        <f t="shared" si="38"/>
        <v>50400</v>
      </c>
      <c r="O152" s="24">
        <f t="shared" si="39"/>
        <v>134400</v>
      </c>
      <c r="P152" s="19">
        <f t="shared" si="40"/>
        <v>126210</v>
      </c>
      <c r="Q152" s="42">
        <f t="shared" si="40"/>
        <v>336560</v>
      </c>
      <c r="R152" s="7" t="s">
        <v>131</v>
      </c>
    </row>
    <row r="153" spans="1:18" s="26" customFormat="1" ht="24" customHeight="1">
      <c r="A153" s="6">
        <f t="shared" si="41"/>
        <v>144</v>
      </c>
      <c r="B153" s="7" t="s">
        <v>219</v>
      </c>
      <c r="C153" s="8" t="s">
        <v>130</v>
      </c>
      <c r="D153" s="9" t="s">
        <v>78</v>
      </c>
      <c r="E153" s="10" t="s">
        <v>86</v>
      </c>
      <c r="F153" s="8">
        <v>2556</v>
      </c>
      <c r="G153" s="8">
        <v>26</v>
      </c>
      <c r="H153" s="11">
        <f>2100*G153/30</f>
        <v>1820</v>
      </c>
      <c r="I153" s="21">
        <f>G153*5600/30</f>
        <v>4853.333333333333</v>
      </c>
      <c r="J153" s="8">
        <v>29</v>
      </c>
      <c r="K153" s="17">
        <f t="shared" si="36"/>
        <v>60900</v>
      </c>
      <c r="L153" s="22">
        <f t="shared" si="37"/>
        <v>162400</v>
      </c>
      <c r="M153" s="8">
        <v>24</v>
      </c>
      <c r="N153" s="23">
        <f t="shared" si="38"/>
        <v>50400</v>
      </c>
      <c r="O153" s="24">
        <f t="shared" si="39"/>
        <v>134400</v>
      </c>
      <c r="P153" s="19">
        <f t="shared" si="40"/>
        <v>113120</v>
      </c>
      <c r="Q153" s="42">
        <f t="shared" si="40"/>
        <v>301653.3333333334</v>
      </c>
      <c r="R153" s="7" t="s">
        <v>131</v>
      </c>
    </row>
    <row r="154" spans="1:18" s="26" customFormat="1" ht="24" customHeight="1">
      <c r="A154" s="6">
        <f t="shared" si="41"/>
        <v>145</v>
      </c>
      <c r="B154" s="7" t="s">
        <v>220</v>
      </c>
      <c r="C154" s="8" t="s">
        <v>130</v>
      </c>
      <c r="D154" s="9" t="s">
        <v>126</v>
      </c>
      <c r="E154" s="10" t="s">
        <v>36</v>
      </c>
      <c r="F154" s="8">
        <v>2555</v>
      </c>
      <c r="G154" s="8">
        <v>7</v>
      </c>
      <c r="H154" s="11">
        <f>2100*G154/30</f>
        <v>490</v>
      </c>
      <c r="I154" s="21">
        <f>G154*5600/30</f>
        <v>1306.6666666666667</v>
      </c>
      <c r="J154" s="8">
        <v>36</v>
      </c>
      <c r="K154" s="17">
        <f t="shared" si="36"/>
        <v>75600</v>
      </c>
      <c r="L154" s="22">
        <f t="shared" si="37"/>
        <v>201600</v>
      </c>
      <c r="M154" s="8">
        <v>24</v>
      </c>
      <c r="N154" s="23">
        <f t="shared" si="38"/>
        <v>50400</v>
      </c>
      <c r="O154" s="24">
        <f t="shared" si="39"/>
        <v>134400</v>
      </c>
      <c r="P154" s="19">
        <f t="shared" si="40"/>
        <v>126490</v>
      </c>
      <c r="Q154" s="42">
        <f t="shared" si="40"/>
        <v>337306.6666666666</v>
      </c>
      <c r="R154" s="7" t="s">
        <v>131</v>
      </c>
    </row>
    <row r="155" spans="1:18" s="26" customFormat="1" ht="24" customHeight="1">
      <c r="A155" s="6">
        <f t="shared" si="41"/>
        <v>146</v>
      </c>
      <c r="B155" s="7" t="s">
        <v>221</v>
      </c>
      <c r="C155" s="8" t="s">
        <v>130</v>
      </c>
      <c r="D155" s="9" t="s">
        <v>112</v>
      </c>
      <c r="E155" s="10" t="s">
        <v>40</v>
      </c>
      <c r="F155" s="8">
        <v>2555</v>
      </c>
      <c r="G155" s="8">
        <v>21</v>
      </c>
      <c r="H155" s="11">
        <f aca="true" t="shared" si="42" ref="H155:H161">2100*G155/31</f>
        <v>1422.5806451612902</v>
      </c>
      <c r="I155" s="21">
        <f aca="true" t="shared" si="43" ref="I155:I161">G155*5600/31</f>
        <v>3793.548387096774</v>
      </c>
      <c r="J155" s="8">
        <v>35</v>
      </c>
      <c r="K155" s="17">
        <f t="shared" si="36"/>
        <v>73500</v>
      </c>
      <c r="L155" s="22">
        <f t="shared" si="37"/>
        <v>196000</v>
      </c>
      <c r="M155" s="8">
        <v>24</v>
      </c>
      <c r="N155" s="23">
        <f t="shared" si="38"/>
        <v>50400</v>
      </c>
      <c r="O155" s="24">
        <f t="shared" si="39"/>
        <v>134400</v>
      </c>
      <c r="P155" s="19">
        <f t="shared" si="40"/>
        <v>125322.58064516129</v>
      </c>
      <c r="Q155" s="42">
        <f t="shared" si="40"/>
        <v>334193.5483870968</v>
      </c>
      <c r="R155" s="7" t="s">
        <v>131</v>
      </c>
    </row>
    <row r="156" spans="1:18" s="26" customFormat="1" ht="24" customHeight="1">
      <c r="A156" s="6">
        <f t="shared" si="41"/>
        <v>147</v>
      </c>
      <c r="B156" s="7" t="s">
        <v>222</v>
      </c>
      <c r="C156" s="8" t="s">
        <v>130</v>
      </c>
      <c r="D156" s="9" t="s">
        <v>68</v>
      </c>
      <c r="E156" s="10" t="s">
        <v>40</v>
      </c>
      <c r="F156" s="8">
        <v>2555</v>
      </c>
      <c r="G156" s="8">
        <v>23</v>
      </c>
      <c r="H156" s="11">
        <f t="shared" si="42"/>
        <v>1558.0645161290322</v>
      </c>
      <c r="I156" s="21">
        <f t="shared" si="43"/>
        <v>4154.8387096774195</v>
      </c>
      <c r="J156" s="8">
        <v>35</v>
      </c>
      <c r="K156" s="17">
        <f t="shared" si="36"/>
        <v>73500</v>
      </c>
      <c r="L156" s="22">
        <f t="shared" si="37"/>
        <v>196000</v>
      </c>
      <c r="M156" s="8">
        <v>24</v>
      </c>
      <c r="N156" s="23">
        <f t="shared" si="38"/>
        <v>50400</v>
      </c>
      <c r="O156" s="24">
        <f t="shared" si="39"/>
        <v>134400</v>
      </c>
      <c r="P156" s="19">
        <f t="shared" si="40"/>
        <v>125458.06451612903</v>
      </c>
      <c r="Q156" s="42">
        <f t="shared" si="40"/>
        <v>334554.83870967745</v>
      </c>
      <c r="R156" s="7" t="s">
        <v>131</v>
      </c>
    </row>
    <row r="157" spans="1:18" s="26" customFormat="1" ht="24" customHeight="1">
      <c r="A157" s="6">
        <f t="shared" si="41"/>
        <v>148</v>
      </c>
      <c r="B157" s="7" t="s">
        <v>223</v>
      </c>
      <c r="C157" s="8" t="s">
        <v>130</v>
      </c>
      <c r="D157" s="9" t="s">
        <v>68</v>
      </c>
      <c r="E157" s="10" t="s">
        <v>40</v>
      </c>
      <c r="F157" s="8">
        <v>2555</v>
      </c>
      <c r="G157" s="8">
        <v>23</v>
      </c>
      <c r="H157" s="11">
        <f t="shared" si="42"/>
        <v>1558.0645161290322</v>
      </c>
      <c r="I157" s="21">
        <f t="shared" si="43"/>
        <v>4154.8387096774195</v>
      </c>
      <c r="J157" s="8">
        <v>35</v>
      </c>
      <c r="K157" s="17">
        <f t="shared" si="36"/>
        <v>73500</v>
      </c>
      <c r="L157" s="22">
        <f t="shared" si="37"/>
        <v>196000</v>
      </c>
      <c r="M157" s="8">
        <v>24</v>
      </c>
      <c r="N157" s="23">
        <f t="shared" si="38"/>
        <v>50400</v>
      </c>
      <c r="O157" s="24">
        <f t="shared" si="39"/>
        <v>134400</v>
      </c>
      <c r="P157" s="19">
        <f t="shared" si="40"/>
        <v>125458.06451612903</v>
      </c>
      <c r="Q157" s="42">
        <f t="shared" si="40"/>
        <v>334554.83870967745</v>
      </c>
      <c r="R157" s="7" t="s">
        <v>131</v>
      </c>
    </row>
    <row r="158" spans="1:18" s="26" customFormat="1" ht="24" customHeight="1">
      <c r="A158" s="6">
        <f t="shared" si="41"/>
        <v>149</v>
      </c>
      <c r="B158" s="7" t="s">
        <v>224</v>
      </c>
      <c r="C158" s="8" t="s">
        <v>130</v>
      </c>
      <c r="D158" s="9" t="s">
        <v>81</v>
      </c>
      <c r="E158" s="10" t="s">
        <v>40</v>
      </c>
      <c r="F158" s="8">
        <v>2555</v>
      </c>
      <c r="G158" s="8">
        <v>22</v>
      </c>
      <c r="H158" s="11">
        <f t="shared" si="42"/>
        <v>1490.3225806451612</v>
      </c>
      <c r="I158" s="21">
        <f t="shared" si="43"/>
        <v>3974.1935483870966</v>
      </c>
      <c r="J158" s="8">
        <v>35</v>
      </c>
      <c r="K158" s="17">
        <f t="shared" si="36"/>
        <v>73500</v>
      </c>
      <c r="L158" s="22">
        <f t="shared" si="37"/>
        <v>196000</v>
      </c>
      <c r="M158" s="8">
        <v>24</v>
      </c>
      <c r="N158" s="23">
        <f t="shared" si="38"/>
        <v>50400</v>
      </c>
      <c r="O158" s="24">
        <f t="shared" si="39"/>
        <v>134400</v>
      </c>
      <c r="P158" s="19">
        <f t="shared" si="40"/>
        <v>125390.32258064517</v>
      </c>
      <c r="Q158" s="42">
        <f t="shared" si="40"/>
        <v>334374.1935483871</v>
      </c>
      <c r="R158" s="7" t="s">
        <v>131</v>
      </c>
    </row>
    <row r="159" spans="1:18" s="26" customFormat="1" ht="24" customHeight="1">
      <c r="A159" s="6">
        <f t="shared" si="41"/>
        <v>150</v>
      </c>
      <c r="B159" s="7" t="s">
        <v>225</v>
      </c>
      <c r="C159" s="8" t="s">
        <v>130</v>
      </c>
      <c r="D159" s="9" t="s">
        <v>114</v>
      </c>
      <c r="E159" s="10" t="s">
        <v>40</v>
      </c>
      <c r="F159" s="8">
        <v>2555</v>
      </c>
      <c r="G159" s="8">
        <v>16</v>
      </c>
      <c r="H159" s="11">
        <f t="shared" si="42"/>
        <v>1083.8709677419354</v>
      </c>
      <c r="I159" s="21">
        <f t="shared" si="43"/>
        <v>2890.3225806451615</v>
      </c>
      <c r="J159" s="8">
        <v>35</v>
      </c>
      <c r="K159" s="17">
        <f t="shared" si="36"/>
        <v>73500</v>
      </c>
      <c r="L159" s="22">
        <f t="shared" si="37"/>
        <v>196000</v>
      </c>
      <c r="M159" s="8">
        <v>24</v>
      </c>
      <c r="N159" s="23">
        <f t="shared" si="38"/>
        <v>50400</v>
      </c>
      <c r="O159" s="24">
        <f t="shared" si="39"/>
        <v>134400</v>
      </c>
      <c r="P159" s="19">
        <f t="shared" si="40"/>
        <v>124983.87096774194</v>
      </c>
      <c r="Q159" s="42">
        <f t="shared" si="40"/>
        <v>333290.32258064515</v>
      </c>
      <c r="R159" s="7" t="s">
        <v>131</v>
      </c>
    </row>
    <row r="160" spans="1:18" s="26" customFormat="1" ht="24" customHeight="1">
      <c r="A160" s="6">
        <f t="shared" si="41"/>
        <v>151</v>
      </c>
      <c r="B160" s="7" t="s">
        <v>226</v>
      </c>
      <c r="C160" s="8" t="s">
        <v>130</v>
      </c>
      <c r="D160" s="9" t="s">
        <v>101</v>
      </c>
      <c r="E160" s="10" t="s">
        <v>40</v>
      </c>
      <c r="F160" s="8">
        <v>2555</v>
      </c>
      <c r="G160" s="8">
        <v>13</v>
      </c>
      <c r="H160" s="11">
        <f t="shared" si="42"/>
        <v>880.6451612903226</v>
      </c>
      <c r="I160" s="21">
        <f t="shared" si="43"/>
        <v>2348.3870967741937</v>
      </c>
      <c r="J160" s="8">
        <v>35</v>
      </c>
      <c r="K160" s="17">
        <f t="shared" si="36"/>
        <v>73500</v>
      </c>
      <c r="L160" s="22">
        <f t="shared" si="37"/>
        <v>196000</v>
      </c>
      <c r="M160" s="8">
        <v>24</v>
      </c>
      <c r="N160" s="23">
        <f t="shared" si="38"/>
        <v>50400</v>
      </c>
      <c r="O160" s="24">
        <f t="shared" si="39"/>
        <v>134400</v>
      </c>
      <c r="P160" s="19">
        <f t="shared" si="40"/>
        <v>124780.64516129032</v>
      </c>
      <c r="Q160" s="42">
        <f t="shared" si="40"/>
        <v>332748.3870967742</v>
      </c>
      <c r="R160" s="7" t="s">
        <v>131</v>
      </c>
    </row>
    <row r="161" spans="1:18" s="26" customFormat="1" ht="24" customHeight="1">
      <c r="A161" s="6">
        <f t="shared" si="41"/>
        <v>152</v>
      </c>
      <c r="B161" s="7" t="s">
        <v>227</v>
      </c>
      <c r="C161" s="8" t="s">
        <v>130</v>
      </c>
      <c r="D161" s="9" t="s">
        <v>34</v>
      </c>
      <c r="E161" s="10" t="s">
        <v>40</v>
      </c>
      <c r="F161" s="8">
        <v>2555</v>
      </c>
      <c r="G161" s="8">
        <v>7</v>
      </c>
      <c r="H161" s="11">
        <f t="shared" si="42"/>
        <v>474.19354838709677</v>
      </c>
      <c r="I161" s="21">
        <f t="shared" si="43"/>
        <v>1264.516129032258</v>
      </c>
      <c r="J161" s="8">
        <v>35</v>
      </c>
      <c r="K161" s="17">
        <f t="shared" si="36"/>
        <v>73500</v>
      </c>
      <c r="L161" s="22">
        <f t="shared" si="37"/>
        <v>196000</v>
      </c>
      <c r="M161" s="8">
        <v>24</v>
      </c>
      <c r="N161" s="23">
        <f t="shared" si="38"/>
        <v>50400</v>
      </c>
      <c r="O161" s="24">
        <f t="shared" si="39"/>
        <v>134400</v>
      </c>
      <c r="P161" s="19">
        <f t="shared" si="40"/>
        <v>124374.19354838709</v>
      </c>
      <c r="Q161" s="42">
        <f t="shared" si="40"/>
        <v>331664.51612903224</v>
      </c>
      <c r="R161" s="7" t="s">
        <v>131</v>
      </c>
    </row>
    <row r="162" spans="1:18" s="26" customFormat="1" ht="24" customHeight="1">
      <c r="A162" s="6">
        <f t="shared" si="41"/>
        <v>153</v>
      </c>
      <c r="B162" s="7" t="s">
        <v>228</v>
      </c>
      <c r="C162" s="8" t="s">
        <v>130</v>
      </c>
      <c r="D162" s="9" t="s">
        <v>54</v>
      </c>
      <c r="E162" s="10" t="s">
        <v>58</v>
      </c>
      <c r="F162" s="8">
        <v>2555</v>
      </c>
      <c r="G162" s="8">
        <v>30</v>
      </c>
      <c r="H162" s="11">
        <f>2100*G162/30</f>
        <v>2100</v>
      </c>
      <c r="I162" s="21">
        <f>G162*5600/30</f>
        <v>5600</v>
      </c>
      <c r="J162" s="8">
        <v>34</v>
      </c>
      <c r="K162" s="17">
        <f t="shared" si="36"/>
        <v>71400</v>
      </c>
      <c r="L162" s="22">
        <f t="shared" si="37"/>
        <v>190400</v>
      </c>
      <c r="M162" s="8">
        <v>24</v>
      </c>
      <c r="N162" s="23">
        <f t="shared" si="38"/>
        <v>50400</v>
      </c>
      <c r="O162" s="24">
        <f t="shared" si="39"/>
        <v>134400</v>
      </c>
      <c r="P162" s="19">
        <f t="shared" si="40"/>
        <v>123900</v>
      </c>
      <c r="Q162" s="42">
        <f t="shared" si="40"/>
        <v>330400</v>
      </c>
      <c r="R162" s="7" t="s">
        <v>131</v>
      </c>
    </row>
    <row r="163" spans="1:18" s="26" customFormat="1" ht="24" customHeight="1">
      <c r="A163" s="6">
        <f t="shared" si="41"/>
        <v>154</v>
      </c>
      <c r="B163" s="7" t="s">
        <v>229</v>
      </c>
      <c r="C163" s="8" t="s">
        <v>130</v>
      </c>
      <c r="D163" s="9" t="s">
        <v>39</v>
      </c>
      <c r="E163" s="10" t="s">
        <v>58</v>
      </c>
      <c r="F163" s="8">
        <v>2555</v>
      </c>
      <c r="G163" s="8">
        <v>25</v>
      </c>
      <c r="H163" s="11">
        <f>2100*G163/30</f>
        <v>1750</v>
      </c>
      <c r="I163" s="21">
        <f>G163*5600/30</f>
        <v>4666.666666666667</v>
      </c>
      <c r="J163" s="8">
        <v>34</v>
      </c>
      <c r="K163" s="17">
        <f t="shared" si="36"/>
        <v>71400</v>
      </c>
      <c r="L163" s="22">
        <f t="shared" si="37"/>
        <v>190400</v>
      </c>
      <c r="M163" s="8">
        <v>24</v>
      </c>
      <c r="N163" s="23">
        <f t="shared" si="38"/>
        <v>50400</v>
      </c>
      <c r="O163" s="24">
        <f t="shared" si="39"/>
        <v>134400</v>
      </c>
      <c r="P163" s="19">
        <f t="shared" si="40"/>
        <v>123550</v>
      </c>
      <c r="Q163" s="42">
        <f t="shared" si="40"/>
        <v>329466.6666666666</v>
      </c>
      <c r="R163" s="7" t="s">
        <v>131</v>
      </c>
    </row>
    <row r="164" spans="1:18" s="26" customFormat="1" ht="24" customHeight="1">
      <c r="A164" s="6">
        <f t="shared" si="41"/>
        <v>155</v>
      </c>
      <c r="B164" s="7" t="s">
        <v>230</v>
      </c>
      <c r="C164" s="8" t="s">
        <v>130</v>
      </c>
      <c r="D164" s="9" t="s">
        <v>171</v>
      </c>
      <c r="E164" s="10" t="s">
        <v>58</v>
      </c>
      <c r="F164" s="8">
        <v>2555</v>
      </c>
      <c r="G164" s="8">
        <v>19</v>
      </c>
      <c r="H164" s="11">
        <f>2100*G164/30</f>
        <v>1330</v>
      </c>
      <c r="I164" s="21">
        <f>G164*5600/30</f>
        <v>3546.6666666666665</v>
      </c>
      <c r="J164" s="8">
        <v>34</v>
      </c>
      <c r="K164" s="17">
        <f t="shared" si="36"/>
        <v>71400</v>
      </c>
      <c r="L164" s="22">
        <f t="shared" si="37"/>
        <v>190400</v>
      </c>
      <c r="M164" s="8">
        <v>24</v>
      </c>
      <c r="N164" s="23">
        <f t="shared" si="38"/>
        <v>50400</v>
      </c>
      <c r="O164" s="24">
        <f t="shared" si="39"/>
        <v>134400</v>
      </c>
      <c r="P164" s="19">
        <f t="shared" si="40"/>
        <v>123130</v>
      </c>
      <c r="Q164" s="42">
        <f t="shared" si="40"/>
        <v>328346.6666666666</v>
      </c>
      <c r="R164" s="7" t="s">
        <v>131</v>
      </c>
    </row>
    <row r="165" spans="1:18" s="26" customFormat="1" ht="24" customHeight="1">
      <c r="A165" s="6">
        <f t="shared" si="41"/>
        <v>156</v>
      </c>
      <c r="B165" s="7" t="s">
        <v>231</v>
      </c>
      <c r="C165" s="8" t="s">
        <v>130</v>
      </c>
      <c r="D165" s="9" t="s">
        <v>34</v>
      </c>
      <c r="E165" s="10" t="s">
        <v>61</v>
      </c>
      <c r="F165" s="8">
        <v>2555</v>
      </c>
      <c r="G165" s="8">
        <v>7</v>
      </c>
      <c r="H165" s="11">
        <f aca="true" t="shared" si="44" ref="H165:H173">2100*G165/31</f>
        <v>474.19354838709677</v>
      </c>
      <c r="I165" s="21">
        <f aca="true" t="shared" si="45" ref="I165:I173">G165*5600/31</f>
        <v>1264.516129032258</v>
      </c>
      <c r="J165" s="8">
        <v>33</v>
      </c>
      <c r="K165" s="17">
        <f t="shared" si="36"/>
        <v>69300</v>
      </c>
      <c r="L165" s="22">
        <f t="shared" si="37"/>
        <v>184800</v>
      </c>
      <c r="M165" s="8">
        <v>24</v>
      </c>
      <c r="N165" s="23">
        <f t="shared" si="38"/>
        <v>50400</v>
      </c>
      <c r="O165" s="24">
        <f t="shared" si="39"/>
        <v>134400</v>
      </c>
      <c r="P165" s="19">
        <f t="shared" si="40"/>
        <v>120174.19354838709</v>
      </c>
      <c r="Q165" s="42">
        <f t="shared" si="40"/>
        <v>320464.51612903224</v>
      </c>
      <c r="R165" s="7" t="s">
        <v>131</v>
      </c>
    </row>
    <row r="166" spans="1:18" s="26" customFormat="1" ht="24" customHeight="1">
      <c r="A166" s="6">
        <f t="shared" si="41"/>
        <v>157</v>
      </c>
      <c r="B166" s="7" t="s">
        <v>232</v>
      </c>
      <c r="C166" s="8" t="s">
        <v>130</v>
      </c>
      <c r="D166" s="9" t="s">
        <v>34</v>
      </c>
      <c r="E166" s="10" t="s">
        <v>64</v>
      </c>
      <c r="F166" s="8">
        <v>2556</v>
      </c>
      <c r="G166" s="8">
        <v>7</v>
      </c>
      <c r="H166" s="11">
        <f t="shared" si="44"/>
        <v>474.19354838709677</v>
      </c>
      <c r="I166" s="21">
        <f t="shared" si="45"/>
        <v>1264.516129032258</v>
      </c>
      <c r="J166" s="8">
        <v>32</v>
      </c>
      <c r="K166" s="17">
        <f t="shared" si="36"/>
        <v>67200</v>
      </c>
      <c r="L166" s="22">
        <f t="shared" si="37"/>
        <v>179200</v>
      </c>
      <c r="M166" s="8">
        <v>24</v>
      </c>
      <c r="N166" s="23">
        <f t="shared" si="38"/>
        <v>50400</v>
      </c>
      <c r="O166" s="24">
        <f t="shared" si="39"/>
        <v>134400</v>
      </c>
      <c r="P166" s="19">
        <f t="shared" si="40"/>
        <v>118074.19354838709</v>
      </c>
      <c r="Q166" s="42">
        <f t="shared" si="40"/>
        <v>314864.51612903224</v>
      </c>
      <c r="R166" s="7" t="s">
        <v>131</v>
      </c>
    </row>
    <row r="167" spans="1:18" s="26" customFormat="1" ht="24" customHeight="1">
      <c r="A167" s="6">
        <f t="shared" si="41"/>
        <v>158</v>
      </c>
      <c r="B167" s="7" t="s">
        <v>233</v>
      </c>
      <c r="C167" s="8" t="s">
        <v>130</v>
      </c>
      <c r="D167" s="9" t="s">
        <v>52</v>
      </c>
      <c r="E167" s="10" t="s">
        <v>148</v>
      </c>
      <c r="F167" s="8">
        <v>2556</v>
      </c>
      <c r="G167" s="8">
        <v>5</v>
      </c>
      <c r="H167" s="11">
        <f t="shared" si="44"/>
        <v>338.7096774193548</v>
      </c>
      <c r="I167" s="21">
        <f t="shared" si="45"/>
        <v>903.2258064516129</v>
      </c>
      <c r="J167" s="8">
        <v>30</v>
      </c>
      <c r="K167" s="17">
        <f t="shared" si="36"/>
        <v>63000</v>
      </c>
      <c r="L167" s="22">
        <f t="shared" si="37"/>
        <v>168000</v>
      </c>
      <c r="M167" s="8">
        <v>24</v>
      </c>
      <c r="N167" s="23">
        <f t="shared" si="38"/>
        <v>50400</v>
      </c>
      <c r="O167" s="24">
        <f t="shared" si="39"/>
        <v>134400</v>
      </c>
      <c r="P167" s="19">
        <f t="shared" si="40"/>
        <v>113738.70967741936</v>
      </c>
      <c r="Q167" s="42">
        <f t="shared" si="40"/>
        <v>303303.22580645164</v>
      </c>
      <c r="R167" s="7" t="s">
        <v>131</v>
      </c>
    </row>
    <row r="168" spans="1:18" s="26" customFormat="1" ht="24" customHeight="1">
      <c r="A168" s="6">
        <f t="shared" si="41"/>
        <v>159</v>
      </c>
      <c r="B168" s="7" t="s">
        <v>234</v>
      </c>
      <c r="C168" s="8" t="s">
        <v>130</v>
      </c>
      <c r="D168" s="9" t="s">
        <v>52</v>
      </c>
      <c r="E168" s="10" t="s">
        <v>148</v>
      </c>
      <c r="F168" s="8">
        <v>2556</v>
      </c>
      <c r="G168" s="8">
        <v>5</v>
      </c>
      <c r="H168" s="11">
        <f t="shared" si="44"/>
        <v>338.7096774193548</v>
      </c>
      <c r="I168" s="21">
        <f t="shared" si="45"/>
        <v>903.2258064516129</v>
      </c>
      <c r="J168" s="8">
        <v>30</v>
      </c>
      <c r="K168" s="17">
        <f t="shared" si="36"/>
        <v>63000</v>
      </c>
      <c r="L168" s="22">
        <f t="shared" si="37"/>
        <v>168000</v>
      </c>
      <c r="M168" s="8">
        <v>24</v>
      </c>
      <c r="N168" s="23">
        <f t="shared" si="38"/>
        <v>50400</v>
      </c>
      <c r="O168" s="24">
        <f t="shared" si="39"/>
        <v>134400</v>
      </c>
      <c r="P168" s="19">
        <f t="shared" si="40"/>
        <v>113738.70967741936</v>
      </c>
      <c r="Q168" s="42">
        <f t="shared" si="40"/>
        <v>303303.22580645164</v>
      </c>
      <c r="R168" s="7" t="s">
        <v>131</v>
      </c>
    </row>
    <row r="169" spans="1:18" s="26" customFormat="1" ht="24" customHeight="1">
      <c r="A169" s="6">
        <f t="shared" si="41"/>
        <v>160</v>
      </c>
      <c r="B169" s="7" t="s">
        <v>235</v>
      </c>
      <c r="C169" s="8" t="s">
        <v>130</v>
      </c>
      <c r="D169" s="9" t="s">
        <v>142</v>
      </c>
      <c r="E169" s="10" t="s">
        <v>86</v>
      </c>
      <c r="F169" s="8">
        <v>2557</v>
      </c>
      <c r="G169" s="8">
        <v>3</v>
      </c>
      <c r="H169" s="11">
        <f>2100*G169/30</f>
        <v>210</v>
      </c>
      <c r="I169" s="21">
        <f>G169*5600/30</f>
        <v>560</v>
      </c>
      <c r="J169" s="8">
        <v>17</v>
      </c>
      <c r="K169" s="17">
        <f t="shared" si="36"/>
        <v>35700</v>
      </c>
      <c r="L169" s="22">
        <f t="shared" si="37"/>
        <v>95200</v>
      </c>
      <c r="M169" s="8">
        <v>24</v>
      </c>
      <c r="N169" s="23">
        <f t="shared" si="38"/>
        <v>50400</v>
      </c>
      <c r="O169" s="24">
        <f t="shared" si="39"/>
        <v>134400</v>
      </c>
      <c r="P169" s="19">
        <f t="shared" si="40"/>
        <v>86310</v>
      </c>
      <c r="Q169" s="42">
        <f t="shared" si="40"/>
        <v>230160</v>
      </c>
      <c r="R169" s="7" t="s">
        <v>131</v>
      </c>
    </row>
    <row r="170" spans="1:18" s="26" customFormat="1" ht="24" customHeight="1">
      <c r="A170" s="6">
        <f t="shared" si="41"/>
        <v>161</v>
      </c>
      <c r="B170" s="7" t="s">
        <v>236</v>
      </c>
      <c r="C170" s="8" t="s">
        <v>130</v>
      </c>
      <c r="D170" s="9" t="s">
        <v>137</v>
      </c>
      <c r="E170" s="10" t="s">
        <v>148</v>
      </c>
      <c r="F170" s="8">
        <v>2557</v>
      </c>
      <c r="G170" s="8">
        <v>3</v>
      </c>
      <c r="H170" s="11">
        <f t="shared" si="44"/>
        <v>203.2258064516129</v>
      </c>
      <c r="I170" s="21">
        <f t="shared" si="45"/>
        <v>541.9354838709677</v>
      </c>
      <c r="J170" s="8">
        <v>18</v>
      </c>
      <c r="K170" s="17">
        <f t="shared" si="36"/>
        <v>37800</v>
      </c>
      <c r="L170" s="22">
        <f t="shared" si="37"/>
        <v>100800</v>
      </c>
      <c r="M170" s="8">
        <v>24</v>
      </c>
      <c r="N170" s="23">
        <f t="shared" si="38"/>
        <v>50400</v>
      </c>
      <c r="O170" s="24">
        <f t="shared" si="39"/>
        <v>134400</v>
      </c>
      <c r="P170" s="19">
        <f t="shared" si="40"/>
        <v>88403.2258064516</v>
      </c>
      <c r="Q170" s="42">
        <f t="shared" si="40"/>
        <v>235741.93548387097</v>
      </c>
      <c r="R170" s="7" t="s">
        <v>131</v>
      </c>
    </row>
    <row r="171" spans="1:18" s="26" customFormat="1" ht="24" customHeight="1">
      <c r="A171" s="6">
        <f t="shared" si="41"/>
        <v>162</v>
      </c>
      <c r="B171" s="7" t="s">
        <v>237</v>
      </c>
      <c r="C171" s="8" t="s">
        <v>130</v>
      </c>
      <c r="D171" s="9" t="s">
        <v>101</v>
      </c>
      <c r="E171" s="10" t="s">
        <v>148</v>
      </c>
      <c r="F171" s="8">
        <v>2557</v>
      </c>
      <c r="G171" s="8">
        <v>13</v>
      </c>
      <c r="H171" s="11">
        <f t="shared" si="44"/>
        <v>880.6451612903226</v>
      </c>
      <c r="I171" s="21">
        <f t="shared" si="45"/>
        <v>2348.3870967741937</v>
      </c>
      <c r="J171" s="8">
        <v>18</v>
      </c>
      <c r="K171" s="17">
        <f t="shared" si="36"/>
        <v>37800</v>
      </c>
      <c r="L171" s="22">
        <f t="shared" si="37"/>
        <v>100800</v>
      </c>
      <c r="M171" s="8">
        <v>24</v>
      </c>
      <c r="N171" s="23">
        <f t="shared" si="38"/>
        <v>50400</v>
      </c>
      <c r="O171" s="24">
        <f t="shared" si="39"/>
        <v>134400</v>
      </c>
      <c r="P171" s="19">
        <f t="shared" si="40"/>
        <v>89080.64516129033</v>
      </c>
      <c r="Q171" s="42">
        <f t="shared" si="40"/>
        <v>237548.38709677418</v>
      </c>
      <c r="R171" s="7" t="s">
        <v>131</v>
      </c>
    </row>
    <row r="172" spans="1:18" s="26" customFormat="1" ht="24" customHeight="1">
      <c r="A172" s="6">
        <f t="shared" si="41"/>
        <v>163</v>
      </c>
      <c r="B172" s="7" t="s">
        <v>238</v>
      </c>
      <c r="C172" s="8" t="s">
        <v>130</v>
      </c>
      <c r="D172" s="9" t="s">
        <v>123</v>
      </c>
      <c r="E172" s="10" t="s">
        <v>86</v>
      </c>
      <c r="F172" s="8">
        <v>2557</v>
      </c>
      <c r="G172" s="8">
        <v>14</v>
      </c>
      <c r="H172" s="11">
        <f>2100*G172/30</f>
        <v>980</v>
      </c>
      <c r="I172" s="21">
        <f>G172*5600/30</f>
        <v>2613.3333333333335</v>
      </c>
      <c r="J172" s="8">
        <v>17</v>
      </c>
      <c r="K172" s="17">
        <f t="shared" si="36"/>
        <v>35700</v>
      </c>
      <c r="L172" s="22">
        <f t="shared" si="37"/>
        <v>95200</v>
      </c>
      <c r="M172" s="8">
        <v>24</v>
      </c>
      <c r="N172" s="23">
        <f t="shared" si="38"/>
        <v>50400</v>
      </c>
      <c r="O172" s="24">
        <f t="shared" si="39"/>
        <v>134400</v>
      </c>
      <c r="P172" s="19">
        <f t="shared" si="40"/>
        <v>87080</v>
      </c>
      <c r="Q172" s="42">
        <f t="shared" si="40"/>
        <v>232213.3333333333</v>
      </c>
      <c r="R172" s="7" t="s">
        <v>131</v>
      </c>
    </row>
    <row r="173" spans="1:18" s="26" customFormat="1" ht="24" customHeight="1">
      <c r="A173" s="6">
        <f t="shared" si="41"/>
        <v>164</v>
      </c>
      <c r="B173" s="7" t="s">
        <v>239</v>
      </c>
      <c r="C173" s="8" t="s">
        <v>130</v>
      </c>
      <c r="D173" s="9" t="s">
        <v>142</v>
      </c>
      <c r="E173" s="10" t="s">
        <v>148</v>
      </c>
      <c r="F173" s="8">
        <v>2557</v>
      </c>
      <c r="G173" s="8">
        <v>4</v>
      </c>
      <c r="H173" s="11">
        <f t="shared" si="44"/>
        <v>270.96774193548384</v>
      </c>
      <c r="I173" s="21">
        <f t="shared" si="45"/>
        <v>722.5806451612904</v>
      </c>
      <c r="J173" s="8">
        <v>18</v>
      </c>
      <c r="K173" s="17">
        <f t="shared" si="36"/>
        <v>37800</v>
      </c>
      <c r="L173" s="22">
        <f t="shared" si="37"/>
        <v>100800</v>
      </c>
      <c r="M173" s="8">
        <v>24</v>
      </c>
      <c r="N173" s="23">
        <f t="shared" si="38"/>
        <v>50400</v>
      </c>
      <c r="O173" s="24">
        <f t="shared" si="39"/>
        <v>134400</v>
      </c>
      <c r="P173" s="19">
        <f t="shared" si="40"/>
        <v>88470.96774193548</v>
      </c>
      <c r="Q173" s="42">
        <f t="shared" si="40"/>
        <v>235922.58064516127</v>
      </c>
      <c r="R173" s="7" t="s">
        <v>131</v>
      </c>
    </row>
    <row r="174" spans="1:18" s="26" customFormat="1" ht="24" customHeight="1">
      <c r="A174" s="6">
        <f t="shared" si="41"/>
        <v>165</v>
      </c>
      <c r="B174" s="7" t="s">
        <v>240</v>
      </c>
      <c r="C174" s="8" t="s">
        <v>130</v>
      </c>
      <c r="D174" s="9" t="s">
        <v>44</v>
      </c>
      <c r="E174" s="10" t="s">
        <v>36</v>
      </c>
      <c r="F174" s="8">
        <v>2554</v>
      </c>
      <c r="G174" s="8">
        <v>10</v>
      </c>
      <c r="H174" s="11">
        <f>2100*G174/30</f>
        <v>700</v>
      </c>
      <c r="I174" s="21">
        <f>G174*5600/30</f>
        <v>1866.6666666666667</v>
      </c>
      <c r="J174" s="8">
        <v>48</v>
      </c>
      <c r="K174" s="17">
        <f t="shared" si="36"/>
        <v>100800</v>
      </c>
      <c r="L174" s="22">
        <f t="shared" si="37"/>
        <v>268800</v>
      </c>
      <c r="M174" s="8">
        <v>24</v>
      </c>
      <c r="N174" s="23">
        <f t="shared" si="38"/>
        <v>50400</v>
      </c>
      <c r="O174" s="24">
        <f t="shared" si="39"/>
        <v>134400</v>
      </c>
      <c r="P174" s="19">
        <f t="shared" si="40"/>
        <v>151900</v>
      </c>
      <c r="Q174" s="42">
        <f t="shared" si="40"/>
        <v>405066.6666666667</v>
      </c>
      <c r="R174" s="7" t="s">
        <v>131</v>
      </c>
    </row>
    <row r="175" spans="1:18" s="26" customFormat="1" ht="24" customHeight="1">
      <c r="A175" s="6">
        <f t="shared" si="41"/>
        <v>166</v>
      </c>
      <c r="B175" s="7" t="s">
        <v>241</v>
      </c>
      <c r="C175" s="8" t="s">
        <v>130</v>
      </c>
      <c r="D175" s="9" t="s">
        <v>44</v>
      </c>
      <c r="E175" s="10" t="s">
        <v>36</v>
      </c>
      <c r="F175" s="8">
        <v>2554</v>
      </c>
      <c r="G175" s="8">
        <v>10</v>
      </c>
      <c r="H175" s="11">
        <f>2100*G175/30</f>
        <v>700</v>
      </c>
      <c r="I175" s="21">
        <f>G175*5600/30</f>
        <v>1866.6666666666667</v>
      </c>
      <c r="J175" s="8">
        <v>48</v>
      </c>
      <c r="K175" s="17">
        <f t="shared" si="36"/>
        <v>100800</v>
      </c>
      <c r="L175" s="22">
        <f t="shared" si="37"/>
        <v>268800</v>
      </c>
      <c r="M175" s="8">
        <v>24</v>
      </c>
      <c r="N175" s="23">
        <f t="shared" si="38"/>
        <v>50400</v>
      </c>
      <c r="O175" s="24">
        <f t="shared" si="39"/>
        <v>134400</v>
      </c>
      <c r="P175" s="19">
        <f t="shared" si="40"/>
        <v>151900</v>
      </c>
      <c r="Q175" s="42">
        <f t="shared" si="40"/>
        <v>405066.6666666667</v>
      </c>
      <c r="R175" s="7" t="s">
        <v>131</v>
      </c>
    </row>
    <row r="176" spans="1:18" s="53" customFormat="1" ht="24" customHeight="1">
      <c r="A176" s="46"/>
      <c r="B176" s="47" t="s">
        <v>9</v>
      </c>
      <c r="C176" s="46"/>
      <c r="D176" s="48"/>
      <c r="E176" s="48"/>
      <c r="F176" s="48"/>
      <c r="G176" s="49"/>
      <c r="H176" s="50">
        <f>SUM(H10:H71)</f>
        <v>118109.13978494618</v>
      </c>
      <c r="I176" s="50">
        <f>SUM(I72:I175)</f>
        <v>262987.0967741937</v>
      </c>
      <c r="J176" s="50"/>
      <c r="K176" s="51">
        <f>SUM(K10:K71)</f>
        <v>1473500</v>
      </c>
      <c r="L176" s="50">
        <f>SUM(L72:L175)</f>
        <v>19880000</v>
      </c>
      <c r="M176" s="50"/>
      <c r="N176" s="52">
        <f>SUM(N10:N71)</f>
        <v>5208000</v>
      </c>
      <c r="O176" s="50">
        <f>SUM(O72:O175)</f>
        <v>13977600</v>
      </c>
      <c r="P176" s="50">
        <f>H176+K176+N176</f>
        <v>6799609.139784946</v>
      </c>
      <c r="Q176" s="50">
        <f>SUM(Q72:Q175)</f>
        <v>34120587.09677419</v>
      </c>
      <c r="R176" s="46"/>
    </row>
    <row r="177" spans="1:19" s="60" customFormat="1" ht="24" customHeight="1">
      <c r="A177" s="25"/>
      <c r="B177" s="83"/>
      <c r="C177" s="83"/>
      <c r="D177" s="55"/>
      <c r="E177" s="55"/>
      <c r="F177" s="55"/>
      <c r="G177" s="56"/>
      <c r="H177" s="57"/>
      <c r="I177" s="83"/>
      <c r="J177" s="83"/>
      <c r="K177" s="83"/>
      <c r="L177" s="83"/>
      <c r="M177" s="55"/>
      <c r="N177" s="58"/>
      <c r="O177" s="56"/>
      <c r="P177" s="57"/>
      <c r="Q177" s="83"/>
      <c r="R177" s="83"/>
      <c r="S177" s="59"/>
    </row>
    <row r="178" spans="1:19" ht="24" customHeight="1">
      <c r="A178" s="25"/>
      <c r="B178" s="54"/>
      <c r="C178" s="54"/>
      <c r="D178" s="55"/>
      <c r="E178" s="55"/>
      <c r="F178" s="55"/>
      <c r="G178" s="56"/>
      <c r="H178" s="57"/>
      <c r="I178" s="54"/>
      <c r="J178" s="54"/>
      <c r="K178" s="61"/>
      <c r="L178" s="54"/>
      <c r="M178" s="62"/>
      <c r="N178" s="63"/>
      <c r="O178" s="64"/>
      <c r="P178" s="64"/>
      <c r="Q178" s="54"/>
      <c r="R178" s="54"/>
      <c r="S178" s="25"/>
    </row>
    <row r="179" spans="1:19" ht="13.5" customHeight="1">
      <c r="A179" s="25"/>
      <c r="B179" s="83"/>
      <c r="C179" s="83"/>
      <c r="D179" s="55"/>
      <c r="E179" s="55"/>
      <c r="F179" s="55"/>
      <c r="G179" s="56"/>
      <c r="H179" s="57"/>
      <c r="I179" s="83"/>
      <c r="J179" s="83"/>
      <c r="K179" s="83"/>
      <c r="L179" s="83"/>
      <c r="M179" s="62"/>
      <c r="N179" s="63"/>
      <c r="O179" s="64"/>
      <c r="P179" s="64"/>
      <c r="Q179" s="83"/>
      <c r="R179" s="83"/>
      <c r="S179" s="25"/>
    </row>
    <row r="180" spans="1:19" ht="24" customHeight="1">
      <c r="A180" s="25"/>
      <c r="B180" s="83"/>
      <c r="C180" s="83"/>
      <c r="D180" s="55"/>
      <c r="E180" s="55"/>
      <c r="F180" s="55"/>
      <c r="G180" s="56"/>
      <c r="H180" s="57"/>
      <c r="I180" s="83"/>
      <c r="J180" s="83"/>
      <c r="K180" s="83"/>
      <c r="L180" s="83"/>
      <c r="M180" s="62"/>
      <c r="N180" s="63"/>
      <c r="O180" s="64"/>
      <c r="P180" s="64"/>
      <c r="Q180" s="83"/>
      <c r="R180" s="83"/>
      <c r="S180" s="25"/>
    </row>
    <row r="181" spans="1:19" ht="24" customHeight="1">
      <c r="A181" s="25"/>
      <c r="B181" s="83"/>
      <c r="C181" s="83"/>
      <c r="D181" s="55"/>
      <c r="E181" s="55"/>
      <c r="F181" s="55"/>
      <c r="G181" s="56"/>
      <c r="H181" s="57"/>
      <c r="I181" s="83"/>
      <c r="J181" s="83"/>
      <c r="K181" s="83"/>
      <c r="L181" s="83"/>
      <c r="M181" s="62"/>
      <c r="N181" s="63"/>
      <c r="O181" s="64"/>
      <c r="P181" s="64"/>
      <c r="Q181" s="83"/>
      <c r="R181" s="83"/>
      <c r="S181" s="25"/>
    </row>
    <row r="182" ht="24" customHeight="1">
      <c r="S182" s="25"/>
    </row>
  </sheetData>
  <sheetProtection/>
  <mergeCells count="34">
    <mergeCell ref="B180:C180"/>
    <mergeCell ref="I180:L180"/>
    <mergeCell ref="Q180:R180"/>
    <mergeCell ref="B181:C181"/>
    <mergeCell ref="I181:L181"/>
    <mergeCell ref="Q181:R181"/>
    <mergeCell ref="N8:O8"/>
    <mergeCell ref="R8:R9"/>
    <mergeCell ref="B177:C177"/>
    <mergeCell ref="I177:L177"/>
    <mergeCell ref="Q177:R177"/>
    <mergeCell ref="B179:C179"/>
    <mergeCell ref="I179:L179"/>
    <mergeCell ref="Q179:R179"/>
    <mergeCell ref="M6:O6"/>
    <mergeCell ref="P6:Q7"/>
    <mergeCell ref="R6:R7"/>
    <mergeCell ref="J7:L7"/>
    <mergeCell ref="M7:O7"/>
    <mergeCell ref="D8:D9"/>
    <mergeCell ref="E8:E9"/>
    <mergeCell ref="F8:F9"/>
    <mergeCell ref="H8:I8"/>
    <mergeCell ref="K8:L8"/>
    <mergeCell ref="A1:R1"/>
    <mergeCell ref="A2:R2"/>
    <mergeCell ref="A3:R3"/>
    <mergeCell ref="A4:R4"/>
    <mergeCell ref="A6:A9"/>
    <mergeCell ref="B6:B9"/>
    <mergeCell ref="C6:C9"/>
    <mergeCell ref="D6:F7"/>
    <mergeCell ref="G6:I7"/>
    <mergeCell ref="J6:L6"/>
  </mergeCells>
  <printOptions/>
  <pageMargins left="0.35433070866141736" right="0.1968503937007874" top="0.4330708661417323" bottom="0.43" header="0.31496062992125984" footer="0.15"/>
  <pageSetup orientation="landscape" paperSize="9" scale="95" r:id="rId1"/>
  <headerFooter>
    <oddFooter>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2015-10-01T10:08:17Z</dcterms:created>
  <dcterms:modified xsi:type="dcterms:W3CDTF">2015-10-02T04:34:38Z</dcterms:modified>
  <cp:category/>
  <cp:version/>
  <cp:contentType/>
  <cp:contentStatus/>
</cp:coreProperties>
</file>